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OC\CONSULTORIA E ENSAIOS\"/>
    </mc:Choice>
  </mc:AlternateContent>
  <bookViews>
    <workbookView xWindow="0" yWindow="600" windowWidth="28800" windowHeight="15600" tabRatio="740" activeTab="4"/>
  </bookViews>
  <sheets>
    <sheet name="ESTUDOS" sheetId="5" r:id="rId1"/>
    <sheet name="12C - Antigo" sheetId="24" state="hidden" r:id="rId2"/>
    <sheet name="Antigo 12G" sheetId="27" state="hidden" r:id="rId3"/>
    <sheet name="14B sem prod." sheetId="37" state="hidden" r:id="rId4"/>
    <sheet name="CRONOGRAMA" sheetId="52" r:id="rId5"/>
    <sheet name="AUX-Demais Custos" sheetId="50" r:id="rId6"/>
    <sheet name="BDI  (2)" sheetId="5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 localSheetId="4">[1]DR84PCRF!#REF!</definedName>
    <definedName name="\0">[1]DR84PCRF!#REF!</definedName>
    <definedName name="\1" localSheetId="4">[1]DR84PCRF!#REF!</definedName>
    <definedName name="\1">[1]DR84PCRF!#REF!</definedName>
    <definedName name="\2" localSheetId="4">[1]DR84PCRF!#REF!</definedName>
    <definedName name="\2">[1]DR84PCRF!#REF!</definedName>
    <definedName name="\23" localSheetId="4">#REF!</definedName>
    <definedName name="\23">#REF!</definedName>
    <definedName name="\A" localSheetId="4">#REF!</definedName>
    <definedName name="\A">#REF!</definedName>
    <definedName name="\b" localSheetId="4">#REF!</definedName>
    <definedName name="\b">#REF!</definedName>
    <definedName name="\c" localSheetId="4">[3]PLMUSEU!#REF!</definedName>
    <definedName name="\c">[3]PLMUSEU!#REF!</definedName>
    <definedName name="\I" localSheetId="4">#REF!</definedName>
    <definedName name="\I">#REF!</definedName>
    <definedName name="\P" localSheetId="4">#REF!</definedName>
    <definedName name="\P">#REF!</definedName>
    <definedName name="\S" localSheetId="4">[4]COMPOS1!#REF!</definedName>
    <definedName name="\S">[4]COMPOS1!#REF!</definedName>
    <definedName name="\VINI" localSheetId="4">#REF!</definedName>
    <definedName name="\VINI">#REF!</definedName>
    <definedName name="\x" localSheetId="4">[3]PLMUSEU!#REF!</definedName>
    <definedName name="\x">[3]PLMUSEU!#REF!</definedName>
    <definedName name="\z" localSheetId="4">#REF!</definedName>
    <definedName name="\z">#REF!</definedName>
    <definedName name="_______________________________________________________________________Ext2" localSheetId="4">'[5]P A T O 99 B'!#REF!</definedName>
    <definedName name="_______________________________________________________________________Ext2">'[6]P A T O 99 B'!#REF!</definedName>
    <definedName name="__________________________________Ext2" localSheetId="4">'[5]P A T O 99 B'!#REF!</definedName>
    <definedName name="__________________________________Ext2">'[6]P A T O 99 B'!#REF!</definedName>
    <definedName name="_________________________________PL1" localSheetId="4">#REF!</definedName>
    <definedName name="_________________________________PL1">#REF!</definedName>
    <definedName name="_____________________________Ext2" localSheetId="4">'[5]P A T O 99 B'!#REF!</definedName>
    <definedName name="_____________________________Ext2">'[6]P A T O 99 B'!#REF!</definedName>
    <definedName name="____________________ACV1">#N/A</definedName>
    <definedName name="____________________r" localSheetId="4">#REF!</definedName>
    <definedName name="____________________r">#REF!</definedName>
    <definedName name="___________________ACV1">#N/A</definedName>
    <definedName name="___________________r" localSheetId="4">#REF!</definedName>
    <definedName name="___________________r">#REF!</definedName>
    <definedName name="__________________ACV1">#N/A</definedName>
    <definedName name="__________________OUT98" localSheetId="5">#REF!</definedName>
    <definedName name="__________________OUT98" localSheetId="6">#REF!</definedName>
    <definedName name="__________________OUT98" localSheetId="4" hidden="1">{#N/A,#N/A,TRUE,"Serviços"}</definedName>
    <definedName name="__________________OUT98" localSheetId="0">#REF!</definedName>
    <definedName name="__________________OUT98">#REF!</definedName>
    <definedName name="__________________r" localSheetId="4">#REF!</definedName>
    <definedName name="__________________r">#REF!</definedName>
    <definedName name="_________________ACV1">#N/A</definedName>
    <definedName name="_________________PL1" localSheetId="4">#REF!</definedName>
    <definedName name="_________________PL1">#REF!</definedName>
    <definedName name="_________________r" localSheetId="4">#REF!</definedName>
    <definedName name="_________________r">#REF!</definedName>
    <definedName name="________________ACV1">#N/A</definedName>
    <definedName name="________________r" localSheetId="4">#REF!</definedName>
    <definedName name="________________r">#REF!</definedName>
    <definedName name="_______________ACV1">#N/A</definedName>
    <definedName name="_______________Ext2" localSheetId="4">'[7]P A T O 99 B'!#REF!</definedName>
    <definedName name="_______________Ext2">'[7]P A T O 99 B'!#REF!</definedName>
    <definedName name="_______________PL1" localSheetId="4">#REF!</definedName>
    <definedName name="_______________PL1">#REF!</definedName>
    <definedName name="_______________r" localSheetId="4">#REF!</definedName>
    <definedName name="_______________r">#REF!</definedName>
    <definedName name="______________ACV1">#N/A</definedName>
    <definedName name="______________Ext2" localSheetId="4">'[7]P A T O 99 B'!#REF!</definedName>
    <definedName name="______________Ext2">'[7]P A T O 99 B'!#REF!</definedName>
    <definedName name="______________OUT98" localSheetId="4" hidden="1">{#N/A,#N/A,TRUE,"Serviços"}</definedName>
    <definedName name="______________OUT98" hidden="1">{#N/A,#N/A,TRUE,"Serviços"}</definedName>
    <definedName name="______________PL1" localSheetId="4">#REF!</definedName>
    <definedName name="______________PL1">#REF!</definedName>
    <definedName name="______________r" localSheetId="4">#REF!</definedName>
    <definedName name="______________r">#REF!</definedName>
    <definedName name="_____________ACV1">#N/A</definedName>
    <definedName name="_____________Ext2" localSheetId="4">'[7]P A T O 99 B'!#REF!</definedName>
    <definedName name="_____________Ext2">'[7]P A T O 99 B'!#REF!</definedName>
    <definedName name="_____________OUT98" localSheetId="5">#REF!</definedName>
    <definedName name="_____________OUT98" localSheetId="6">#REF!</definedName>
    <definedName name="_____________OUT98" localSheetId="4" hidden="1">{#N/A,#N/A,TRUE,"Serviços"}</definedName>
    <definedName name="_____________OUT98" localSheetId="0">#REF!</definedName>
    <definedName name="_____________OUT98">#REF!</definedName>
    <definedName name="_____________OUT98²" localSheetId="4" hidden="1">{#N/A,#N/A,TRUE,"Serviços"}</definedName>
    <definedName name="_____________OUT98²" hidden="1">{#N/A,#N/A,TRUE,"Serviços"}</definedName>
    <definedName name="_____________PL1" localSheetId="4">#REF!</definedName>
    <definedName name="_____________PL1">#REF!</definedName>
    <definedName name="_____________r" localSheetId="4">#REF!</definedName>
    <definedName name="_____________r">#REF!</definedName>
    <definedName name="_____________Rbv1">'[8]Página 16'!$C$3:$C$7</definedName>
    <definedName name="____________ACV1">#N/A</definedName>
    <definedName name="____________Ext2" localSheetId="4">'[7]P A T O 99 B'!#REF!</definedName>
    <definedName name="____________Ext2">'[7]P A T O 99 B'!#REF!</definedName>
    <definedName name="____________OUT98" localSheetId="5">#REF!</definedName>
    <definedName name="____________OUT98" localSheetId="6">#REF!</definedName>
    <definedName name="____________OUT98" localSheetId="4" hidden="1">{#N/A,#N/A,TRUE,"Serviços"}</definedName>
    <definedName name="____________OUT98" localSheetId="0">#REF!</definedName>
    <definedName name="____________OUT98">#REF!</definedName>
    <definedName name="____________OUT988" localSheetId="5">#REF!</definedName>
    <definedName name="____________OUT988" localSheetId="6">#REF!</definedName>
    <definedName name="____________OUT988" localSheetId="4" hidden="1">{#N/A,#N/A,TRUE,"Serviços"}</definedName>
    <definedName name="____________OUT988" localSheetId="0">#REF!</definedName>
    <definedName name="____________OUT988">#REF!</definedName>
    <definedName name="____________OUT988²" localSheetId="4" hidden="1">{#N/A,#N/A,TRUE,"Serviços"}</definedName>
    <definedName name="____________OUT988²" hidden="1">{#N/A,#N/A,TRUE,"Serviços"}</definedName>
    <definedName name="____________PL1" localSheetId="4">#REF!</definedName>
    <definedName name="____________PL1">#REF!</definedName>
    <definedName name="____________r" localSheetId="4">#REF!</definedName>
    <definedName name="____________r">#REF!</definedName>
    <definedName name="____________Rbv1">'[8]Página 16'!$C$3:$C$7</definedName>
    <definedName name="___________ACV1">#N/A</definedName>
    <definedName name="___________Ext2" localSheetId="4">'[7]P A T O 99 B'!#REF!</definedName>
    <definedName name="___________Ext2">'[7]P A T O 99 B'!#REF!</definedName>
    <definedName name="___________Ext2_25" localSheetId="4">'[7]P A T O 99 B'!#REF!</definedName>
    <definedName name="___________Ext2_25">'[7]P A T O 99 B'!#REF!</definedName>
    <definedName name="___________OUT98" localSheetId="5">#REF!</definedName>
    <definedName name="___________OUT98" localSheetId="6">#REF!</definedName>
    <definedName name="___________OUT98" localSheetId="4" hidden="1">{#N/A,#N/A,TRUE,"Serviços"}</definedName>
    <definedName name="___________OUT98" localSheetId="0">#REF!</definedName>
    <definedName name="___________OUT98">#REF!</definedName>
    <definedName name="___________OUT98¹" localSheetId="4" hidden="1">{#N/A,#N/A,TRUE,"Serviços"}</definedName>
    <definedName name="___________OUT98¹" hidden="1">{#N/A,#N/A,TRUE,"Serviços"}</definedName>
    <definedName name="___________OUT98²" localSheetId="4" hidden="1">{#N/A,#N/A,TRUE,"Serviços"}</definedName>
    <definedName name="___________OUT98²" hidden="1">{#N/A,#N/A,TRUE,"Serviços"}</definedName>
    <definedName name="___________OUT98³" localSheetId="4" hidden="1">{#N/A,#N/A,TRUE,"Serviços"}</definedName>
    <definedName name="___________OUT98³" hidden="1">{#N/A,#N/A,TRUE,"Serviços"}</definedName>
    <definedName name="___________OUT988" localSheetId="5">#REF!</definedName>
    <definedName name="___________OUT988" localSheetId="6">#REF!</definedName>
    <definedName name="___________OUT988" localSheetId="4" hidden="1">{#N/A,#N/A,TRUE,"Serviços"}</definedName>
    <definedName name="___________OUT988" localSheetId="0">#REF!</definedName>
    <definedName name="___________OUT988">#REF!</definedName>
    <definedName name="___________OUT988³" localSheetId="4" hidden="1">{#N/A,#N/A,TRUE,"Serviços"}</definedName>
    <definedName name="___________OUT988³" hidden="1">{#N/A,#N/A,TRUE,"Serviços"}</definedName>
    <definedName name="___________OUT9888" localSheetId="5">#REF!</definedName>
    <definedName name="___________OUT9888" localSheetId="6">#REF!</definedName>
    <definedName name="___________OUT9888" localSheetId="4" hidden="1">{#N/A,#N/A,TRUE,"Serviços"}</definedName>
    <definedName name="___________OUT9888" localSheetId="0">#REF!</definedName>
    <definedName name="___________OUT9888">#REF!</definedName>
    <definedName name="___________OUT9888²" localSheetId="4" hidden="1">{#N/A,#N/A,TRUE,"Serviços"}</definedName>
    <definedName name="___________OUT9888²" hidden="1">{#N/A,#N/A,TRUE,"Serviços"}</definedName>
    <definedName name="___________PL1" localSheetId="4">#REF!</definedName>
    <definedName name="___________PL1">#REF!</definedName>
    <definedName name="___________r" localSheetId="4">#REF!</definedName>
    <definedName name="___________r">#REF!</definedName>
    <definedName name="___________Rbv1">'[8]Página 16'!$C$3:$C$7</definedName>
    <definedName name="__________ACV1">#N/A</definedName>
    <definedName name="__________Ext2" localSheetId="4">'[7]P A T O 99 B'!#REF!</definedName>
    <definedName name="__________Ext2">'[7]P A T O 99 B'!#REF!</definedName>
    <definedName name="__________OUT98" localSheetId="5">#REF!</definedName>
    <definedName name="__________OUT98" localSheetId="6">#REF!</definedName>
    <definedName name="__________OUT98" localSheetId="4" hidden="1">{#N/A,#N/A,TRUE,"Serviços"}</definedName>
    <definedName name="__________OUT98" localSheetId="0">#REF!</definedName>
    <definedName name="__________OUT98">#REF!</definedName>
    <definedName name="__________PL1" localSheetId="4">#REF!</definedName>
    <definedName name="__________PL1">#REF!</definedName>
    <definedName name="__________PL1_25" localSheetId="4">#REF!</definedName>
    <definedName name="__________PL1_25">#REF!</definedName>
    <definedName name="__________r" localSheetId="4">#REF!</definedName>
    <definedName name="__________r">#REF!</definedName>
    <definedName name="__________r_25" localSheetId="4">#REF!</definedName>
    <definedName name="__________r_25">#REF!</definedName>
    <definedName name="__________Rbv1">'[8]Página 16'!$C$3:$C$7</definedName>
    <definedName name="_________ACV1">#N/A</definedName>
    <definedName name="_________Ext2" localSheetId="4">'[7]P A T O 99 B'!#REF!</definedName>
    <definedName name="_________Ext2">'[7]P A T O 99 B'!#REF!</definedName>
    <definedName name="_________Ext2_25" localSheetId="4">'[7]P A T O 99 B'!#REF!</definedName>
    <definedName name="_________Ext2_25">'[7]P A T O 99 B'!#REF!</definedName>
    <definedName name="_________OUT98" localSheetId="5">#REF!</definedName>
    <definedName name="_________OUT98" localSheetId="6">#REF!</definedName>
    <definedName name="_________OUT98" localSheetId="4" hidden="1">{#N/A,#N/A,TRUE,"Serviços"}</definedName>
    <definedName name="_________OUT98" localSheetId="0">#REF!</definedName>
    <definedName name="_________OUT98">#REF!</definedName>
    <definedName name="_________OUTT98" localSheetId="5">#REF!</definedName>
    <definedName name="_________OUTT98" localSheetId="6">#REF!</definedName>
    <definedName name="_________OUTT98" localSheetId="4" hidden="1">{#N/A,#N/A,TRUE,"Serviços"}</definedName>
    <definedName name="_________OUTT98" localSheetId="0">#REF!</definedName>
    <definedName name="_________OUTT98">#REF!</definedName>
    <definedName name="_________OUTT988" localSheetId="5">#REF!</definedName>
    <definedName name="_________OUTT988" localSheetId="6">#REF!</definedName>
    <definedName name="_________OUTT988" localSheetId="4" hidden="1">{#N/A,#N/A,TRUE,"Serviços"}</definedName>
    <definedName name="_________OUTT988" localSheetId="0">#REF!</definedName>
    <definedName name="_________OUTT988">#REF!</definedName>
    <definedName name="_________PL1" localSheetId="4">#REF!</definedName>
    <definedName name="_________PL1">#REF!</definedName>
    <definedName name="_________r" localSheetId="4">#REF!</definedName>
    <definedName name="_________r">#REF!</definedName>
    <definedName name="_________r_25" localSheetId="4">#REF!</definedName>
    <definedName name="_________r_25">#REF!</definedName>
    <definedName name="_________Rbv1">'[8]Página 16'!$C$3:$C$7</definedName>
    <definedName name="________ACV1">#N/A</definedName>
    <definedName name="________b1" localSheetId="4" hidden="1">{#N/A,#N/A,FALSE,"MO (2)"}</definedName>
    <definedName name="________b1" hidden="1">{#N/A,#N/A,FALSE,"MO (2)"}</definedName>
    <definedName name="________Ext2" localSheetId="4">'[7]P A T O 99 B'!#REF!</definedName>
    <definedName name="________Ext2">'[7]P A T O 99 B'!#REF!</definedName>
    <definedName name="________OUT98" localSheetId="5">#REF!</definedName>
    <definedName name="________OUT98" localSheetId="6">#REF!</definedName>
    <definedName name="________OUT98" localSheetId="4" hidden="1">{#N/A,#N/A,TRUE,"Serviços"}</definedName>
    <definedName name="________OUT98" localSheetId="0">#REF!</definedName>
    <definedName name="________OUT98">#REF!</definedName>
    <definedName name="________OUTTT98" localSheetId="5">#REF!</definedName>
    <definedName name="________OUTTT98" localSheetId="6">#REF!</definedName>
    <definedName name="________OUTTT98" localSheetId="4" hidden="1">{#N/A,#N/A,TRUE,"Serviços"}</definedName>
    <definedName name="________OUTTT98" localSheetId="0">#REF!</definedName>
    <definedName name="________OUTTT98">#REF!</definedName>
    <definedName name="________PL1" localSheetId="4">#REF!</definedName>
    <definedName name="________PL1">#REF!</definedName>
    <definedName name="________PL1_25" localSheetId="4">#REF!</definedName>
    <definedName name="________PL1_25">#REF!</definedName>
    <definedName name="________r" localSheetId="4">#REF!</definedName>
    <definedName name="________r">#REF!</definedName>
    <definedName name="________r_25" localSheetId="4">#REF!</definedName>
    <definedName name="________r_25">#REF!</definedName>
    <definedName name="________Rbv1">'[8]Página 16'!$C$3:$C$7</definedName>
    <definedName name="_______ACV1">#N/A</definedName>
    <definedName name="_______Ext2" localSheetId="4">'[7]P A T O 99 B'!#REF!</definedName>
    <definedName name="_______Ext2">'[7]P A T O 99 B'!#REF!</definedName>
    <definedName name="_______OUT98" localSheetId="5">#REF!</definedName>
    <definedName name="_______OUT98" localSheetId="6">#REF!</definedName>
    <definedName name="_______OUT98" localSheetId="4" hidden="1">{#N/A,#N/A,TRUE,"Serviços"}</definedName>
    <definedName name="_______OUT98" localSheetId="0">#REF!</definedName>
    <definedName name="_______OUT98">#REF!</definedName>
    <definedName name="_______OUT9888" localSheetId="5">#REF!</definedName>
    <definedName name="_______OUT9888" localSheetId="6">#REF!</definedName>
    <definedName name="_______OUT9888" localSheetId="4" hidden="1">{#N/A,#N/A,TRUE,"Serviços"}</definedName>
    <definedName name="_______OUT9888" localSheetId="0">#REF!</definedName>
    <definedName name="_______OUT9888">#REF!</definedName>
    <definedName name="_______PL1" localSheetId="4">#REF!</definedName>
    <definedName name="_______PL1">#REF!</definedName>
    <definedName name="_______r" localSheetId="4">#REF!</definedName>
    <definedName name="_______r">#REF!</definedName>
    <definedName name="_______Rbv1">'[8]Página 16'!$C$3:$C$7</definedName>
    <definedName name="______ACV1">#N/A</definedName>
    <definedName name="______b1" localSheetId="4" hidden="1">{#N/A,#N/A,FALSE,"MO (2)"}</definedName>
    <definedName name="______b1" hidden="1">{#N/A,#N/A,FALSE,"MO (2)"}</definedName>
    <definedName name="______Ext2" localSheetId="4">'[7]P A T O 99 B'!#REF!</definedName>
    <definedName name="______Ext2">'[7]P A T O 99 B'!#REF!</definedName>
    <definedName name="______OUT98" localSheetId="5">#REF!</definedName>
    <definedName name="______OUT98" localSheetId="6">#REF!</definedName>
    <definedName name="______OUT98" localSheetId="4" hidden="1">{#N/A,#N/A,TRUE,"Serviços"}</definedName>
    <definedName name="______OUT98" localSheetId="0">#REF!</definedName>
    <definedName name="______OUT98">#REF!</definedName>
    <definedName name="______OUTT98888" localSheetId="5">#REF!</definedName>
    <definedName name="______OUTT98888" localSheetId="6">#REF!</definedName>
    <definedName name="______OUTT98888" localSheetId="4" hidden="1">{#N/A,#N/A,TRUE,"Serviços"}</definedName>
    <definedName name="______OUTT98888" localSheetId="0">#REF!</definedName>
    <definedName name="______OUTT98888">#REF!</definedName>
    <definedName name="______PL1" localSheetId="4">#REF!</definedName>
    <definedName name="______PL1">#REF!</definedName>
    <definedName name="______r" localSheetId="4">#REF!</definedName>
    <definedName name="______r">#REF!</definedName>
    <definedName name="______Rbv1">'[8]Página 16'!$C$3:$C$7</definedName>
    <definedName name="_____1r_" localSheetId="4">#REF!</definedName>
    <definedName name="_____1r_">#REF!</definedName>
    <definedName name="_____ACV1">#N/A</definedName>
    <definedName name="_____b1" localSheetId="4" hidden="1">{#N/A,#N/A,FALSE,"MO (2)"}</definedName>
    <definedName name="_____b1" hidden="1">{#N/A,#N/A,FALSE,"MO (2)"}</definedName>
    <definedName name="_____Ext2" localSheetId="4">'[7]P A T O 99 B'!#REF!</definedName>
    <definedName name="_____Ext2">'[7]P A T O 99 B'!#REF!</definedName>
    <definedName name="_____OUT98" localSheetId="5">#REF!</definedName>
    <definedName name="_____OUT98" localSheetId="6">#REF!</definedName>
    <definedName name="_____OUT98" localSheetId="4" hidden="1">{#N/A,#N/A,TRUE,"Serviços"}</definedName>
    <definedName name="_____OUT98" localSheetId="0">#REF!</definedName>
    <definedName name="_____OUT98">#REF!</definedName>
    <definedName name="_____OUTTT988" localSheetId="5">#REF!</definedName>
    <definedName name="_____OUTTT988" localSheetId="6">#REF!</definedName>
    <definedName name="_____OUTTT988" localSheetId="4" hidden="1">{#N/A,#N/A,TRUE,"Serviços"}</definedName>
    <definedName name="_____OUTTT988" localSheetId="0">#REF!</definedName>
    <definedName name="_____OUTTT988">#REF!</definedName>
    <definedName name="_____PL1" localSheetId="4">#REF!</definedName>
    <definedName name="_____PL1">#REF!</definedName>
    <definedName name="_____QQ2" localSheetId="4">[9]!_____QQ2</definedName>
    <definedName name="_____QQ2">[10]!_____QQ2</definedName>
    <definedName name="_____r" localSheetId="4">#REF!</definedName>
    <definedName name="_____r">#REF!</definedName>
    <definedName name="_____Rbv1">'[8]Página 16'!$C$3:$C$7</definedName>
    <definedName name="____1r_" localSheetId="4">#REF!</definedName>
    <definedName name="____1r_">#REF!</definedName>
    <definedName name="____ACA25">[11]DADOS!$C$17</definedName>
    <definedName name="____ACA50">[11]DADOS!$C$16</definedName>
    <definedName name="____ACV1">#N/A</definedName>
    <definedName name="____b1" localSheetId="4" hidden="1">{#N/A,#N/A,FALSE,"MO (2)"}</definedName>
    <definedName name="____b1" hidden="1">{#N/A,#N/A,FALSE,"MO (2)"}</definedName>
    <definedName name="____bdi100">[12]INVENTÁRIO!$B$3</definedName>
    <definedName name="____BDI2">[13]INVENTÁRIO!$B$3</definedName>
    <definedName name="____CMM30">[11]DADOS!$B$39</definedName>
    <definedName name="____Ext2" localSheetId="4">'[5]P A T O 99 B'!#REF!</definedName>
    <definedName name="____Ext2">'[6]P A T O 99 B'!#REF!</definedName>
    <definedName name="____KM406407" localSheetId="4">#REF!</definedName>
    <definedName name="____KM406407">#REF!</definedName>
    <definedName name="____LDI1" localSheetId="4">#REF!</definedName>
    <definedName name="____LDI1">#REF!</definedName>
    <definedName name="____OUT98" localSheetId="5">#REF!</definedName>
    <definedName name="____OUT98" localSheetId="6">#REF!</definedName>
    <definedName name="____OUT98" localSheetId="4" hidden="1">{#N/A,#N/A,TRUE,"Serviços"}</definedName>
    <definedName name="____OUT98" localSheetId="0">#REF!</definedName>
    <definedName name="____OUT98">#REF!</definedName>
    <definedName name="____out99" localSheetId="5">#REF!</definedName>
    <definedName name="____out99" localSheetId="6">#REF!</definedName>
    <definedName name="____out99" localSheetId="4" hidden="1">{#N/A,#N/A,TRUE,"Serviços"}</definedName>
    <definedName name="____out99" localSheetId="0">#REF!</definedName>
    <definedName name="____out99">#REF!</definedName>
    <definedName name="____OUTTT98" localSheetId="5">#REF!</definedName>
    <definedName name="____OUTTT98" localSheetId="6">#REF!</definedName>
    <definedName name="____OUTTT98" localSheetId="4" hidden="1">{#N/A,#N/A,TRUE,"Serviços"}</definedName>
    <definedName name="____OUTTT98" localSheetId="0">#REF!</definedName>
    <definedName name="____OUTTT98">#REF!</definedName>
    <definedName name="____PL1" localSheetId="4">#REF!</definedName>
    <definedName name="____PL1">#REF!</definedName>
    <definedName name="____r" localSheetId="4">#REF!</definedName>
    <definedName name="____r">#REF!</definedName>
    <definedName name="____Rbv1">'[8]Página 16'!$C$3:$C$7</definedName>
    <definedName name="____TB10" localSheetId="4">#REF!</definedName>
    <definedName name="____TB10">#REF!</definedName>
    <definedName name="___1r_" localSheetId="4">#REF!</definedName>
    <definedName name="___1r_">#REF!</definedName>
    <definedName name="___ACA25">[11]DADOS!$C$17</definedName>
    <definedName name="___ACA50">[11]DADOS!$C$16</definedName>
    <definedName name="___ACV1">#N/A</definedName>
    <definedName name="___bdi100">[12]INVENTÁRIO!$B$3</definedName>
    <definedName name="___BDI2">[13]INVENTÁRIO!$B$3</definedName>
    <definedName name="___CMM30">[11]DADOS!$B$39</definedName>
    <definedName name="___est1" localSheetId="4">[14]DIPRVS12!#REF!</definedName>
    <definedName name="___est1">[14]DIPRVS12!#REF!</definedName>
    <definedName name="___Ext2" localSheetId="4">'[7]P A T O 99 B'!#REF!</definedName>
    <definedName name="___Ext2">'[7]P A T O 99 B'!#REF!</definedName>
    <definedName name="___OUT98" localSheetId="5">#REF!</definedName>
    <definedName name="___OUT98" localSheetId="6">#REF!</definedName>
    <definedName name="___OUT98" localSheetId="4" hidden="1">{#N/A,#N/A,TRUE,"Serviços"}</definedName>
    <definedName name="___OUT98" localSheetId="0">#REF!</definedName>
    <definedName name="___OUT98">#REF!</definedName>
    <definedName name="___out99" localSheetId="5">#REF!</definedName>
    <definedName name="___out99" localSheetId="6">#REF!</definedName>
    <definedName name="___out99" localSheetId="4" hidden="1">{#N/A,#N/A,TRUE,"Serviços"}</definedName>
    <definedName name="___out99" localSheetId="0">#REF!</definedName>
    <definedName name="___out99">#REF!</definedName>
    <definedName name="___PL1" localSheetId="4">#REF!</definedName>
    <definedName name="___PL1">#REF!</definedName>
    <definedName name="___QQ2" localSheetId="4">[9]!___QQ2</definedName>
    <definedName name="___QQ2">[10]!___QQ2</definedName>
    <definedName name="___r" localSheetId="4">#REF!</definedName>
    <definedName name="___r">#REF!</definedName>
    <definedName name="___Rbv1">'[8]Página 16'!$C$3:$C$7</definedName>
    <definedName name="___TB10" localSheetId="4">#REF!</definedName>
    <definedName name="___TB10">#REF!</definedName>
    <definedName name="___xlfn_BAHTTEXT">#N/A</definedName>
    <definedName name="___xlfn_SUMIFS">#N/A</definedName>
    <definedName name="__123Graph_A" hidden="1">[15]A!$B$4:$E$4</definedName>
    <definedName name="__123Graph_AGraph1" hidden="1">[15]A!$B$4:$B$8</definedName>
    <definedName name="__123Graph_AGraph10" hidden="1">[16]aux!$I$24:$M$24</definedName>
    <definedName name="__123Graph_AGraph11" hidden="1">[16]aux!$I$26:$M$26</definedName>
    <definedName name="__123Graph_AGraph12" hidden="1">[16]aux!$I$28:$M$28</definedName>
    <definedName name="__123Graph_AGraph2" hidden="1">[15]A!$C$4:$C$8</definedName>
    <definedName name="__123Graph_AGraph3" hidden="1">[15]A!$D$4:$D$8</definedName>
    <definedName name="__123Graph_AGraph4" hidden="1">[15]A!$B$4:$B$9</definedName>
    <definedName name="__123Graph_AGraph5" hidden="1">[15]A!$B$4:$B$9</definedName>
    <definedName name="__123Graph_AGraph6" hidden="1">[15]A!$E$4:$E$8</definedName>
    <definedName name="__123Graph_AGraph7" hidden="1">[15]A!$B$4:$E$4</definedName>
    <definedName name="__123Graph_AGraph8" hidden="1">[15]A!$B$4:$E$4</definedName>
    <definedName name="__123Graph_AGraph9" hidden="1">[16]aux!$I$22:$M$22</definedName>
    <definedName name="__123Graph_B" hidden="1">[15]A!$B$5:$E$5</definedName>
    <definedName name="__123Graph_BGraph1" hidden="1">[16]aux!$B$6:$F$6</definedName>
    <definedName name="__123Graph_BGraph10" hidden="1">[16]aux!$B$24:$F$24</definedName>
    <definedName name="__123Graph_BGraph11" hidden="1">[16]aux!$B$26:$F$26</definedName>
    <definedName name="__123Graph_BGraph12" hidden="1">[16]aux!$B$28:$F$28</definedName>
    <definedName name="__123Graph_BGraph2" hidden="1">[16]aux!$B$8:$F$8</definedName>
    <definedName name="__123Graph_BGraph3" hidden="1">[16]aux!$B$10:$F$10</definedName>
    <definedName name="__123Graph_BGraph4" hidden="1">[16]aux!$B$12:$F$12</definedName>
    <definedName name="__123Graph_BGraph5" hidden="1">[16]aux!$B$14:$F$14</definedName>
    <definedName name="__123Graph_BGraph6" hidden="1">[16]aux!$B$16:$F$16</definedName>
    <definedName name="__123Graph_BGraph7" hidden="1">[15]A!$B$5:$E$5</definedName>
    <definedName name="__123Graph_BGraph8" hidden="1">[15]A!$B$5:$E$5</definedName>
    <definedName name="__123Graph_BGraph9" hidden="1">[16]aux!$B$22:$F$22</definedName>
    <definedName name="__123Graph_C" hidden="1">[15]A!$B$6:$E$6</definedName>
    <definedName name="__123Graph_CGraph7" hidden="1">[15]A!$B$6:$E$6</definedName>
    <definedName name="__123Graph_CGraph8" hidden="1">[15]A!$B$6:$E$6</definedName>
    <definedName name="__123Graph_D" hidden="1">[15]A!$B$7:$E$7</definedName>
    <definedName name="__123Graph_DGraph7" hidden="1">[15]A!$B$7:$E$7</definedName>
    <definedName name="__123Graph_DGraph8" hidden="1">[15]A!$B$7:$E$7</definedName>
    <definedName name="__123Graph_E" hidden="1">[15]A!$B$8:$E$8</definedName>
    <definedName name="__123Graph_EGraph7" hidden="1">[15]A!$B$8:$E$8</definedName>
    <definedName name="__123Graph_EGraph8" hidden="1">[15]A!$B$8:$E$8</definedName>
    <definedName name="__123Graph_X" hidden="1">[15]A!$B$3:$E$3</definedName>
    <definedName name="__123Graph_XGraph1" hidden="1">[15]A!$A$4:$A$8</definedName>
    <definedName name="__123Graph_XGraph10" hidden="1">[16]aux!$B$25:$F$25</definedName>
    <definedName name="__123Graph_XGraph11" hidden="1">[16]aux!$B$27:$F$27</definedName>
    <definedName name="__123Graph_XGraph12" hidden="1">[16]aux!$B$29:$F$29</definedName>
    <definedName name="__123Graph_XGraph2" hidden="1">[15]A!$A$4:$A$8</definedName>
    <definedName name="__123Graph_XGraph3" hidden="1">[15]A!$A$4:$A$8</definedName>
    <definedName name="__123Graph_XGraph4" hidden="1">[15]A!$A$4:$A$9</definedName>
    <definedName name="__123Graph_XGraph5" hidden="1">[15]A!$A$4:$A$9</definedName>
    <definedName name="__123Graph_XGraph6" hidden="1">[15]A!$A$4:$A$8</definedName>
    <definedName name="__123Graph_XGraph7" hidden="1">[15]A!$B$3:$E$3</definedName>
    <definedName name="__123Graph_XGraph8" hidden="1">[15]A!$B$3:$E$3</definedName>
    <definedName name="__123Graph_XGraph9" hidden="1">[16]aux!$B$23:$F$23</definedName>
    <definedName name="__1Excel_BuiltIn_Print_Area_7_1" localSheetId="4">#REF!</definedName>
    <definedName name="__1Excel_BuiltIn_Print_Area_7_1">#REF!</definedName>
    <definedName name="__1r_" localSheetId="4">#REF!</definedName>
    <definedName name="__1r_">#REF!</definedName>
    <definedName name="__2Excel_BuiltIn_Print_Area_8_1" localSheetId="4">#REF!</definedName>
    <definedName name="__2Excel_BuiltIn_Print_Area_8_1">#REF!</definedName>
    <definedName name="__3Excel_BuiltIn_Print_Titles_1_1" localSheetId="4">#REF!</definedName>
    <definedName name="__3Excel_BuiltIn_Print_Titles_1_1">#REF!</definedName>
    <definedName name="__ACA25">[11]DADOS!$C$17</definedName>
    <definedName name="__ACA50">[11]DADOS!$C$16</definedName>
    <definedName name="__ACV1">#N/A</definedName>
    <definedName name="__bdi100">[12]INVENTÁRIO!$B$3</definedName>
    <definedName name="__BDI2">[13]INVENTÁRIO!$B$3</definedName>
    <definedName name="__CEF200" localSheetId="4" hidden="1">{#N/A,#N/A,FALSE,"MO (2)"}</definedName>
    <definedName name="__CEF200" hidden="1">{#N/A,#N/A,FALSE,"MO (2)"}</definedName>
    <definedName name="__CEF222" localSheetId="4" hidden="1">{#N/A,#N/A,FALSE,"MO (2)"}</definedName>
    <definedName name="__CEF222" hidden="1">{#N/A,#N/A,FALSE,"MO (2)"}</definedName>
    <definedName name="__CEF300" localSheetId="4" hidden="1">{#N/A,#N/A,FALSE,"MO (2)"}</definedName>
    <definedName name="__CEF300" hidden="1">{#N/A,#N/A,FALSE,"MO (2)"}</definedName>
    <definedName name="__CEF500" localSheetId="4" hidden="1">{#N/A,#N/A,FALSE,"MO (2)"}</definedName>
    <definedName name="__CEF500" hidden="1">{#N/A,#N/A,FALSE,"MO (2)"}</definedName>
    <definedName name="__CMM30">[11]DADOS!$B$39</definedName>
    <definedName name="__Ext2" localSheetId="4">'[5]P A T O 99 B'!#REF!</definedName>
    <definedName name="__Ext2">'[6]P A T O 99 B'!#REF!</definedName>
    <definedName name="__IntlFixup" hidden="1">TRUE</definedName>
    <definedName name="__JAN2006" localSheetId="4">#REF!</definedName>
    <definedName name="__JAN2006">#REF!</definedName>
    <definedName name="__LDI1" localSheetId="4">#REF!</definedName>
    <definedName name="__LDI1">#REF!</definedName>
    <definedName name="__OUT98" localSheetId="5">#REF!</definedName>
    <definedName name="__OUT98" localSheetId="6">#REF!</definedName>
    <definedName name="__OUT98" localSheetId="4" hidden="1">{#N/A,#N/A,TRUE,"Serviços"}</definedName>
    <definedName name="__OUT98" localSheetId="0">#REF!</definedName>
    <definedName name="__OUT98">#REF!</definedName>
    <definedName name="__OUT988888" localSheetId="5">#REF!</definedName>
    <definedName name="__OUT988888" localSheetId="6">#REF!</definedName>
    <definedName name="__OUT988888" localSheetId="4" hidden="1">{#N/A,#N/A,TRUE,"Serviços"}</definedName>
    <definedName name="__OUT988888" localSheetId="0">#REF!</definedName>
    <definedName name="__OUT988888">#REF!</definedName>
    <definedName name="__PL1" localSheetId="4">#REF!</definedName>
    <definedName name="__PL1">#REF!</definedName>
    <definedName name="__QQ2" localSheetId="4">[9]!__QQ2</definedName>
    <definedName name="__QQ2">[10]!__QQ2</definedName>
    <definedName name="__r" localSheetId="4">#REF!</definedName>
    <definedName name="__r">#REF!</definedName>
    <definedName name="__Rbv1">'[8]Página 16'!$C$3:$C$7</definedName>
    <definedName name="__TB10" localSheetId="4">#REF!</definedName>
    <definedName name="__TB10">#REF!</definedName>
    <definedName name="__TSD2" localSheetId="4">[17]SERVIÇOS!#REF!</definedName>
    <definedName name="__TSD2">[17]SERVIÇOS!#REF!</definedName>
    <definedName name="__tt1" localSheetId="4">[9]!__tt1</definedName>
    <definedName name="__tt1">[10]!__tt1</definedName>
    <definedName name="__xlfn.AVERAGEIF" hidden="1">#NAME?</definedName>
    <definedName name="__xlfn.RTD" hidden="1">#NAME?</definedName>
    <definedName name="__xlfn_BAHTTEXT">#N/A</definedName>
    <definedName name="__xlfn_SUMIFS">#N/A</definedName>
    <definedName name="_0" localSheetId="4">#REF!</definedName>
    <definedName name="_0">#REF!</definedName>
    <definedName name="_01_09_96" localSheetId="4">#REF!</definedName>
    <definedName name="_01_09_96">#REF!</definedName>
    <definedName name="_01_09_96_25" localSheetId="4">#REF!</definedName>
    <definedName name="_01_09_96_25">#REF!</definedName>
    <definedName name="_08.302.01" localSheetId="4">#REF!</definedName>
    <definedName name="_08.302.01">#REF!</definedName>
    <definedName name="_1_I_1" localSheetId="4">#REF!</definedName>
    <definedName name="_1_I_1">#REF!</definedName>
    <definedName name="_1830201" localSheetId="5">#REF!</definedName>
    <definedName name="_1830201" localSheetId="6">#REF!</definedName>
    <definedName name="_1830201" localSheetId="4" hidden="1">#N/A</definedName>
    <definedName name="_1830201">#REF!</definedName>
    <definedName name="_1830201_26">NA()</definedName>
    <definedName name="_1830201_27">NA()</definedName>
    <definedName name="_1Excel_BuiltIn_Print_Area_1_1_1" localSheetId="4">#REF!</definedName>
    <definedName name="_1Excel_BuiltIn_Print_Area_1_1_1">#REF!</definedName>
    <definedName name="_1Excel_BuiltIn_Print_Area_2_1" localSheetId="4">#REF!</definedName>
    <definedName name="_1Excel_BuiltIn_Print_Area_2_1">#REF!</definedName>
    <definedName name="_1Excel_BuiltIn_Print_Area_2_1_1_1_1_1_1_1_1_1_1_1" localSheetId="4">#REF!</definedName>
    <definedName name="_1Excel_BuiltIn_Print_Area_2_1_1_1_1_1_1_1_1_1_1_1">#REF!</definedName>
    <definedName name="_1Excel_BuiltIn_Print_Area_4_1" localSheetId="4">#REF!</definedName>
    <definedName name="_1Excel_BuiltIn_Print_Area_4_1">#REF!</definedName>
    <definedName name="_1Excel_BuiltIn_Print_Area_7_1" localSheetId="4">#REF!</definedName>
    <definedName name="_1Excel_BuiltIn_Print_Area_7_1">#REF!</definedName>
    <definedName name="_1r_" localSheetId="4">#REF!</definedName>
    <definedName name="_1r_">#REF!</definedName>
    <definedName name="_1Sem_nome">"$#REF!.$A$1:$I$567"</definedName>
    <definedName name="_2_S_1" localSheetId="4">[18]COMPOS1!#REF!</definedName>
    <definedName name="_2_S_1">[18]COMPOS1!#REF!</definedName>
    <definedName name="_2Excel_BuiltIn_Print_Area_7_1" localSheetId="4">#REF!</definedName>
    <definedName name="_2Excel_BuiltIn_Print_Area_7_1">#REF!</definedName>
    <definedName name="_2Excel_BuiltIn_Print_Area_8_1" localSheetId="4">#REF!</definedName>
    <definedName name="_2Excel_BuiltIn_Print_Area_8_1">#REF!</definedName>
    <definedName name="_3Excel_BuiltIn_Print_Area_7_1_1" localSheetId="4">#REF!</definedName>
    <definedName name="_3Excel_BuiltIn_Print_Area_7_1_1">#REF!</definedName>
    <definedName name="_3Excel_BuiltIn_Print_Area_8_1" localSheetId="4">#REF!</definedName>
    <definedName name="_3Excel_BuiltIn_Print_Area_8_1">#REF!</definedName>
    <definedName name="_3Excel_BuiltIn_Print_Titles_1_1" localSheetId="4">#REF!</definedName>
    <definedName name="_3Excel_BuiltIn_Print_Titles_1_1">#REF!</definedName>
    <definedName name="_4Excel_BuiltIn_Print_Titles_1_1" localSheetId="4">#REF!</definedName>
    <definedName name="_4Excel_BuiltIn_Print_Titles_1_1">#REF!</definedName>
    <definedName name="_4Excel_BuiltIn_Print_Titles_1_1_1" localSheetId="4">#REF!</definedName>
    <definedName name="_4Excel_BuiltIn_Print_Titles_1_1_1">#REF!</definedName>
    <definedName name="_a" localSheetId="4">#REF!</definedName>
    <definedName name="_a">#REF!</definedName>
    <definedName name="_ACA25">[11]DADOS!$C$17</definedName>
    <definedName name="_ACA50">[11]DADOS!$C$16</definedName>
    <definedName name="_ACV1">#N/A</definedName>
    <definedName name="_arg13" localSheetId="4">#REF!</definedName>
    <definedName name="_arg13">#REF!</definedName>
    <definedName name="_arg16" localSheetId="4">#REF!</definedName>
    <definedName name="_arg16">#REF!</definedName>
    <definedName name="_b1" localSheetId="4" hidden="1">{#N/A,#N/A,FALSE,"MO (2)"}</definedName>
    <definedName name="_b1" hidden="1">{#N/A,#N/A,FALSE,"MO (2)"}</definedName>
    <definedName name="_bdi100">[12]INVENTÁRIO!$B$3</definedName>
    <definedName name="_BDI2">[13]INVENTÁRIO!$B$3</definedName>
    <definedName name="_c" localSheetId="4">[3]PLMUSEU!#REF!</definedName>
    <definedName name="_c">[3]PLMUSEU!#REF!</definedName>
    <definedName name="_CCM30" localSheetId="4">[17]SERVIÇOS!#REF!</definedName>
    <definedName name="_CCM30">[17]SERVIÇOS!#REF!</definedName>
    <definedName name="_CEF200" localSheetId="4" hidden="1">{#N/A,#N/A,FALSE,"MO (2)"}</definedName>
    <definedName name="_CEF200" hidden="1">{#N/A,#N/A,FALSE,"MO (2)"}</definedName>
    <definedName name="_CEF222" localSheetId="4" hidden="1">{#N/A,#N/A,FALSE,"MO (2)"}</definedName>
    <definedName name="_CEF222" hidden="1">{#N/A,#N/A,FALSE,"MO (2)"}</definedName>
    <definedName name="_CEF300" localSheetId="4" hidden="1">{#N/A,#N/A,FALSE,"MO (2)"}</definedName>
    <definedName name="_CEF300" hidden="1">{#N/A,#N/A,FALSE,"MO (2)"}</definedName>
    <definedName name="_CEF500" localSheetId="4" hidden="1">{#N/A,#N/A,FALSE,"MO (2)"}</definedName>
    <definedName name="_CEF500" hidden="1">{#N/A,#N/A,FALSE,"MO (2)"}</definedName>
    <definedName name="_CMM30">[11]DADOS!$B$39</definedName>
    <definedName name="_COL36" localSheetId="4">#REF!</definedName>
    <definedName name="_COL36">#REF!</definedName>
    <definedName name="_COL37" localSheetId="4">#REF!</definedName>
    <definedName name="_COL37">#REF!</definedName>
    <definedName name="_COL38" localSheetId="4">#REF!</definedName>
    <definedName name="_COL38">#REF!</definedName>
    <definedName name="_dre2" localSheetId="4">#REF!</definedName>
    <definedName name="_dre2">#REF!</definedName>
    <definedName name="_est1" localSheetId="4">[19]DIPRVS12!#REF!</definedName>
    <definedName name="_est1">[19]DIPRVS12!#REF!</definedName>
    <definedName name="_Ext2" localSheetId="4">'[7]P A T O 99 B'!#REF!</definedName>
    <definedName name="_Ext2">'[7]P A T O 99 B'!#REF!</definedName>
    <definedName name="_Fill" localSheetId="1">#REF!</definedName>
    <definedName name="_Fill" localSheetId="3">#REF!</definedName>
    <definedName name="_Fill" localSheetId="2">#REF!</definedName>
    <definedName name="_Fill" localSheetId="5">#REF!</definedName>
    <definedName name="_Fill" localSheetId="6">#REF!</definedName>
    <definedName name="_Fill" localSheetId="4" hidden="1">#REF!</definedName>
    <definedName name="_Fill" localSheetId="0">#REF!</definedName>
    <definedName name="_Fill">#REF!</definedName>
    <definedName name="_I" localSheetId="4">#REF!</definedName>
    <definedName name="_I">#REF!</definedName>
    <definedName name="_I_25" localSheetId="4">#REF!</definedName>
    <definedName name="_I_25">#REF!</definedName>
    <definedName name="_JAN2003" localSheetId="4">#REF!</definedName>
    <definedName name="_JAN2003">#REF!</definedName>
    <definedName name="_JAN2006" localSheetId="4">#REF!</definedName>
    <definedName name="_JAN2006">#REF!</definedName>
    <definedName name="_Key1" hidden="1">'[20]1.6'!$A$11</definedName>
    <definedName name="_Key2" localSheetId="5">#REF!</definedName>
    <definedName name="_Key2" localSheetId="6">#REF!</definedName>
    <definedName name="_Key2" localSheetId="4" hidden="1">#REF!</definedName>
    <definedName name="_Key2">#REF!</definedName>
    <definedName name="_ki5" localSheetId="4">#REF!</definedName>
    <definedName name="_ki5">#REF!</definedName>
    <definedName name="_KM406407" localSheetId="4">#REF!</definedName>
    <definedName name="_KM406407">#REF!</definedName>
    <definedName name="_la2" localSheetId="4">[17]SERVIÇOS!#REF!</definedName>
    <definedName name="_la2">[17]SERVIÇOS!#REF!</definedName>
    <definedName name="_LDI1" localSheetId="4">#REF!</definedName>
    <definedName name="_LDI1">#REF!</definedName>
    <definedName name="_oac2" localSheetId="4">#REF!</definedName>
    <definedName name="_oac2">#REF!</definedName>
    <definedName name="_oae2" localSheetId="4">#REF!</definedName>
    <definedName name="_oae2">#REF!</definedName>
    <definedName name="_oco2" localSheetId="4">#REF!</definedName>
    <definedName name="_oco2">#REF!</definedName>
    <definedName name="_Order1" hidden="1">255</definedName>
    <definedName name="_Order2" hidden="1">0</definedName>
    <definedName name="_OUT98" localSheetId="5">#REF!</definedName>
    <definedName name="_OUT98" localSheetId="6">#REF!</definedName>
    <definedName name="_OUT98" localSheetId="4" hidden="1">{#N/A,#N/A,TRUE,"Serviços"}</definedName>
    <definedName name="_OUT98" localSheetId="0">#REF!</definedName>
    <definedName name="_OUT98">#REF!</definedName>
    <definedName name="_OUT98_" localSheetId="5">#REF!</definedName>
    <definedName name="_OUT98_" localSheetId="6">#REF!</definedName>
    <definedName name="_OUT98_" localSheetId="4" hidden="1">{#N/A,#N/A,TRUE,"Serviços"}</definedName>
    <definedName name="_OUT98_" localSheetId="0">#REF!</definedName>
    <definedName name="_OUT98_">#REF!</definedName>
    <definedName name="_OUTTTT9888" localSheetId="5">#REF!</definedName>
    <definedName name="_OUTTTT9888" localSheetId="6">#REF!</definedName>
    <definedName name="_OUTTTT9888" localSheetId="4" hidden="1">{#N/A,#N/A,TRUE,"Serviços"}</definedName>
    <definedName name="_OUTTTT9888" localSheetId="0">#REF!</definedName>
    <definedName name="_OUTTTT9888">#REF!</definedName>
    <definedName name="_Parse_On" localSheetId="5">#REF!</definedName>
    <definedName name="_Parse_On" localSheetId="6">#REF!</definedName>
    <definedName name="_Parse_On" localSheetId="4" hidden="1">#REF!</definedName>
    <definedName name="_Parse_On">#REF!</definedName>
    <definedName name="_Parse_Out" localSheetId="5">#REF!</definedName>
    <definedName name="_Parse_Out" localSheetId="6">#REF!</definedName>
    <definedName name="_Parse_Out" localSheetId="4" hidden="1">#REF!</definedName>
    <definedName name="_Parse_Out">#REF!</definedName>
    <definedName name="_pav2" localSheetId="4">#REF!</definedName>
    <definedName name="_pav2">#REF!</definedName>
    <definedName name="_PCM30" localSheetId="4">[17]SERVIÇOS!#REF!</definedName>
    <definedName name="_PCM30">[17]SERVIÇOS!#REF!</definedName>
    <definedName name="_PL1" localSheetId="4">#REF!</definedName>
    <definedName name="_PL1">#REF!</definedName>
    <definedName name="_PLA2" localSheetId="4">[17]SERVIÇOS!#REF!</definedName>
    <definedName name="_PLA2">[17]SERVIÇOS!#REF!</definedName>
    <definedName name="_PTB10" localSheetId="4">[17]SERVIÇOS!#REF!</definedName>
    <definedName name="_PTB10">[17]SERVIÇOS!#REF!</definedName>
    <definedName name="_QQ2" localSheetId="4">[9]!_QQ2</definedName>
    <definedName name="_QQ2">[10]!_QQ2</definedName>
    <definedName name="_qq3">#N/A</definedName>
    <definedName name="_r" localSheetId="4">#REF!</definedName>
    <definedName name="_r">#REF!</definedName>
    <definedName name="_Rbv1">'[8]Página 16'!$C$3:$C$7</definedName>
    <definedName name="_Regression_Int" hidden="1">1</definedName>
    <definedName name="_ROD1">[21]DG!$B$10</definedName>
    <definedName name="_S" localSheetId="4">[4]COMPOS1!#REF!</definedName>
    <definedName name="_S">[4]COMPOS1!#REF!</definedName>
    <definedName name="_S_10" localSheetId="4">[4]COMPOS1!#REF!</definedName>
    <definedName name="_S_10">[4]COMPOS1!#REF!</definedName>
    <definedName name="_S_25" localSheetId="4">[4]COMPOS1!#REF!</definedName>
    <definedName name="_S_25">[4]COMPOS1!#REF!</definedName>
    <definedName name="_S_27" localSheetId="4">[4]COMPOS1!#REF!</definedName>
    <definedName name="_S_27">[4]COMPOS1!#REF!</definedName>
    <definedName name="_S_29" localSheetId="4">[22]COMPOS1!#REF!</definedName>
    <definedName name="_S_29">[22]COMPOS1!#REF!</definedName>
    <definedName name="_S_31" localSheetId="4">[22]COMPOS1!#REF!</definedName>
    <definedName name="_S_31">[22]COMPOS1!#REF!</definedName>
    <definedName name="_S_9" localSheetId="4">[4]COMPOS1!#REF!</definedName>
    <definedName name="_S_9">[4]COMPOS1!#REF!</definedName>
    <definedName name="_Sort" localSheetId="5">#REF!</definedName>
    <definedName name="_Sort" localSheetId="6">#REF!</definedName>
    <definedName name="_Sort" localSheetId="4" hidden="1">#REF!</definedName>
    <definedName name="_Sort">#REF!</definedName>
    <definedName name="_tab072005">"$#REF!.$A$32:$F$1001"</definedName>
    <definedName name="_tab092003">"$#REF!.$A$9:$I$2080"</definedName>
    <definedName name="_TB10" localSheetId="4">#REF!</definedName>
    <definedName name="_TB10">#REF!</definedName>
    <definedName name="_ter2" localSheetId="4">#REF!</definedName>
    <definedName name="_ter2">#REF!</definedName>
    <definedName name="_TOT1" localSheetId="4">[17]SERVIÇOS!#REF!</definedName>
    <definedName name="_TOT1">[17]SERVIÇOS!#REF!</definedName>
    <definedName name="_TOT2" localSheetId="4">[17]SERVIÇOS!#REF!</definedName>
    <definedName name="_TOT2">[17]SERVIÇOS!#REF!</definedName>
    <definedName name="_TOT3" localSheetId="4">[17]SERVIÇOS!#REF!</definedName>
    <definedName name="_TOT3">[17]SERVIÇOS!#REF!</definedName>
    <definedName name="_TOT4" localSheetId="4">[17]SERVIÇOS!#REF!</definedName>
    <definedName name="_TOT4">[17]SERVIÇOS!#REF!</definedName>
    <definedName name="_TOT5" localSheetId="4">[17]SERVIÇOS!#REF!</definedName>
    <definedName name="_TOT5">[17]SERVIÇOS!#REF!</definedName>
    <definedName name="_TOT6" localSheetId="4">[17]SERVIÇOS!#REF!</definedName>
    <definedName name="_TOT6">[17]SERVIÇOS!#REF!</definedName>
    <definedName name="_TOT7" localSheetId="4">[17]SERVIÇOS!#REF!</definedName>
    <definedName name="_TOT7">[17]SERVIÇOS!#REF!</definedName>
    <definedName name="_TSD2" localSheetId="4">#REF!</definedName>
    <definedName name="_TSD2">#REF!</definedName>
    <definedName name="_tt1" localSheetId="4">#N/A</definedName>
    <definedName name="_tt1">#N/A</definedName>
    <definedName name="_x" localSheetId="4">[3]PLMUSEU!#REF!</definedName>
    <definedName name="_x">[3]PLMUSEU!#REF!</definedName>
    <definedName name="_z" localSheetId="4">[3]PLMUSEU!#REF!</definedName>
    <definedName name="_z">[3]PLMUSEU!#REF!</definedName>
    <definedName name="_z_1" localSheetId="4">#REF!</definedName>
    <definedName name="_z_1">#REF!</definedName>
    <definedName name="_z_2" localSheetId="4">'[23]Corrigida ate out-2008'!#REF!</definedName>
    <definedName name="_z_2">'[23]Corrigida ate out-2008'!#REF!</definedName>
    <definedName name="a" localSheetId="4">#REF!</definedName>
    <definedName name="a">#REF!</definedName>
    <definedName name="A.001" localSheetId="4">#REF!</definedName>
    <definedName name="A.001">#REF!</definedName>
    <definedName name="A.001I" localSheetId="4">#REF!</definedName>
    <definedName name="A.001I">#REF!</definedName>
    <definedName name="A.002" localSheetId="4">#REF!</definedName>
    <definedName name="A.002">#REF!</definedName>
    <definedName name="A.002I" localSheetId="4">#REF!</definedName>
    <definedName name="A.002I">#REF!</definedName>
    <definedName name="A.003" localSheetId="4">#REF!</definedName>
    <definedName name="A.003">#REF!</definedName>
    <definedName name="A.003I" localSheetId="4">#REF!</definedName>
    <definedName name="A.003I">#REF!</definedName>
    <definedName name="A.004" localSheetId="4">#REF!</definedName>
    <definedName name="A.004">#REF!</definedName>
    <definedName name="A.004I" localSheetId="4">#REF!</definedName>
    <definedName name="A.004I">#REF!</definedName>
    <definedName name="A.005" localSheetId="4">#REF!</definedName>
    <definedName name="A.005">#REF!</definedName>
    <definedName name="A.005I" localSheetId="4">#REF!</definedName>
    <definedName name="A.005I">#REF!</definedName>
    <definedName name="A.007" localSheetId="4">#REF!</definedName>
    <definedName name="A.007">#REF!</definedName>
    <definedName name="A.007I" localSheetId="4">#REF!</definedName>
    <definedName name="A.007I">#REF!</definedName>
    <definedName name="A.009" localSheetId="4">#REF!</definedName>
    <definedName name="A.009">#REF!</definedName>
    <definedName name="A.009I" localSheetId="4">#REF!</definedName>
    <definedName name="A.009I">#REF!</definedName>
    <definedName name="A.010" localSheetId="4">#REF!</definedName>
    <definedName name="A.010">#REF!</definedName>
    <definedName name="A.010I" localSheetId="4">#REF!</definedName>
    <definedName name="A.010I">#REF!</definedName>
    <definedName name="A.011" localSheetId="4">#REF!</definedName>
    <definedName name="A.011">#REF!</definedName>
    <definedName name="A.011I" localSheetId="4">#REF!</definedName>
    <definedName name="A.011I">#REF!</definedName>
    <definedName name="A.012" localSheetId="4">#REF!</definedName>
    <definedName name="A.012">#REF!</definedName>
    <definedName name="A.012I" localSheetId="4">#REF!</definedName>
    <definedName name="A.012I">#REF!</definedName>
    <definedName name="A.013" localSheetId="4">#REF!</definedName>
    <definedName name="A.013">#REF!</definedName>
    <definedName name="A.013I" localSheetId="4">#REF!</definedName>
    <definedName name="A.013I">#REF!</definedName>
    <definedName name="A.014" localSheetId="4">#REF!</definedName>
    <definedName name="A.014">#REF!</definedName>
    <definedName name="A.014I" localSheetId="4">#REF!</definedName>
    <definedName name="A.014I">#REF!</definedName>
    <definedName name="A.016" localSheetId="4">#REF!</definedName>
    <definedName name="A.016">#REF!</definedName>
    <definedName name="A.016I" localSheetId="4">#REF!</definedName>
    <definedName name="A.016I">#REF!</definedName>
    <definedName name="A.017" localSheetId="4">#REF!</definedName>
    <definedName name="A.017">#REF!</definedName>
    <definedName name="A.017I" localSheetId="4">#REF!</definedName>
    <definedName name="A.017I">#REF!</definedName>
    <definedName name="A.018" localSheetId="4">#REF!</definedName>
    <definedName name="A.018">#REF!</definedName>
    <definedName name="A.018I" localSheetId="4">#REF!</definedName>
    <definedName name="A.018I">#REF!</definedName>
    <definedName name="A.019" localSheetId="4">#REF!</definedName>
    <definedName name="A.019">#REF!</definedName>
    <definedName name="A.019I" localSheetId="4">#REF!</definedName>
    <definedName name="A.019I">#REF!</definedName>
    <definedName name="A.020" localSheetId="4">#REF!</definedName>
    <definedName name="A.020">#REF!</definedName>
    <definedName name="A.020I" localSheetId="4">#REF!</definedName>
    <definedName name="A.020I">#REF!</definedName>
    <definedName name="A.021" localSheetId="4">#REF!</definedName>
    <definedName name="A.021">#REF!</definedName>
    <definedName name="A.021I" localSheetId="4">#REF!</definedName>
    <definedName name="A.021I">#REF!</definedName>
    <definedName name="A.022" localSheetId="4">#REF!</definedName>
    <definedName name="A.022">#REF!</definedName>
    <definedName name="A.022I" localSheetId="4">#REF!</definedName>
    <definedName name="A.022I">#REF!</definedName>
    <definedName name="A.023" localSheetId="4">#REF!</definedName>
    <definedName name="A.023">#REF!</definedName>
    <definedName name="A.023I" localSheetId="4">#REF!</definedName>
    <definedName name="A.023I">#REF!</definedName>
    <definedName name="A.024" localSheetId="4">#REF!</definedName>
    <definedName name="A.024">#REF!</definedName>
    <definedName name="A.024I" localSheetId="4">#REF!</definedName>
    <definedName name="A.024I">#REF!</definedName>
    <definedName name="A.025" localSheetId="4">#REF!</definedName>
    <definedName name="A.025">#REF!</definedName>
    <definedName name="A.025I" localSheetId="4">#REF!</definedName>
    <definedName name="A.025I">#REF!</definedName>
    <definedName name="A.026" localSheetId="4">#REF!</definedName>
    <definedName name="A.026">#REF!</definedName>
    <definedName name="A.026I" localSheetId="4">#REF!</definedName>
    <definedName name="A.026I">#REF!</definedName>
    <definedName name="A.027" localSheetId="4">#REF!</definedName>
    <definedName name="A.027">#REF!</definedName>
    <definedName name="A.027I" localSheetId="4">#REF!</definedName>
    <definedName name="A.027I">#REF!</definedName>
    <definedName name="A.028" localSheetId="4">#REF!</definedName>
    <definedName name="A.028">#REF!</definedName>
    <definedName name="A.028I" localSheetId="4">#REF!</definedName>
    <definedName name="A.028I">#REF!</definedName>
    <definedName name="A.029" localSheetId="4">#REF!</definedName>
    <definedName name="A.029">#REF!</definedName>
    <definedName name="A.029I" localSheetId="4">#REF!</definedName>
    <definedName name="A.029I">#REF!</definedName>
    <definedName name="A.030" localSheetId="4">#REF!</definedName>
    <definedName name="A.030">#REF!</definedName>
    <definedName name="A.030I" localSheetId="4">#REF!</definedName>
    <definedName name="A.030I">#REF!</definedName>
    <definedName name="A.031" localSheetId="4">#REF!</definedName>
    <definedName name="A.031">#REF!</definedName>
    <definedName name="A.031I" localSheetId="4">#REF!</definedName>
    <definedName name="A.031I">#REF!</definedName>
    <definedName name="A.032" localSheetId="4">#REF!</definedName>
    <definedName name="A.032">#REF!</definedName>
    <definedName name="A.032I" localSheetId="4">#REF!</definedName>
    <definedName name="A.032I">#REF!</definedName>
    <definedName name="A.033" localSheetId="4">#REF!</definedName>
    <definedName name="A.033">#REF!</definedName>
    <definedName name="A.033I" localSheetId="4">#REF!</definedName>
    <definedName name="A.033I">#REF!</definedName>
    <definedName name="A.036" localSheetId="4">#REF!</definedName>
    <definedName name="A.036">#REF!</definedName>
    <definedName name="A.036I" localSheetId="4">#REF!</definedName>
    <definedName name="A.036I">#REF!</definedName>
    <definedName name="A.037" localSheetId="4">#REF!</definedName>
    <definedName name="A.037">#REF!</definedName>
    <definedName name="A.037I" localSheetId="4">#REF!</definedName>
    <definedName name="A.037I">#REF!</definedName>
    <definedName name="A.038" localSheetId="4">#REF!</definedName>
    <definedName name="A.038">#REF!</definedName>
    <definedName name="A.038I" localSheetId="4">#REF!</definedName>
    <definedName name="A.038I">#REF!</definedName>
    <definedName name="A.041" localSheetId="4">#REF!</definedName>
    <definedName name="A.041">#REF!</definedName>
    <definedName name="A.041I" localSheetId="4">#REF!</definedName>
    <definedName name="A.041I">#REF!</definedName>
    <definedName name="A.057" localSheetId="4">#REF!</definedName>
    <definedName name="A.057">#REF!</definedName>
    <definedName name="A.057I" localSheetId="4">#REF!</definedName>
    <definedName name="A.057I">#REF!</definedName>
    <definedName name="A.059" localSheetId="4">#REF!</definedName>
    <definedName name="A.059">#REF!</definedName>
    <definedName name="A.059I" localSheetId="4">#REF!</definedName>
    <definedName name="A.059I">#REF!</definedName>
    <definedName name="A.063" localSheetId="4">#REF!</definedName>
    <definedName name="A.063">#REF!</definedName>
    <definedName name="A.063I" localSheetId="4">#REF!</definedName>
    <definedName name="A.063I">#REF!</definedName>
    <definedName name="A.065" localSheetId="4">#REF!</definedName>
    <definedName name="A.065">#REF!</definedName>
    <definedName name="A.065I" localSheetId="4">#REF!</definedName>
    <definedName name="A.065I">#REF!</definedName>
    <definedName name="A.067" localSheetId="4">#REF!</definedName>
    <definedName name="A.067">#REF!</definedName>
    <definedName name="A.067I" localSheetId="4">#REF!</definedName>
    <definedName name="A.067I">#REF!</definedName>
    <definedName name="A.070" localSheetId="4">#REF!</definedName>
    <definedName name="A.070">#REF!</definedName>
    <definedName name="A.070I" localSheetId="4">#REF!</definedName>
    <definedName name="A.070I">#REF!</definedName>
    <definedName name="A.073" localSheetId="4">#REF!</definedName>
    <definedName name="A.073">#REF!</definedName>
    <definedName name="A.073I" localSheetId="4">#REF!</definedName>
    <definedName name="A.073I">#REF!</definedName>
    <definedName name="A.075" localSheetId="4">#REF!</definedName>
    <definedName name="A.075">#REF!</definedName>
    <definedName name="A.075I" localSheetId="4">#REF!</definedName>
    <definedName name="A.075I">#REF!</definedName>
    <definedName name="A.083" localSheetId="4">#REF!</definedName>
    <definedName name="A.083">#REF!</definedName>
    <definedName name="A.083I" localSheetId="4">#REF!</definedName>
    <definedName name="A.083I">#REF!</definedName>
    <definedName name="A.084" localSheetId="4">#REF!</definedName>
    <definedName name="A.084">#REF!</definedName>
    <definedName name="A.084I" localSheetId="4">#REF!</definedName>
    <definedName name="A.084I">#REF!</definedName>
    <definedName name="A.086" localSheetId="4">#REF!</definedName>
    <definedName name="A.086">#REF!</definedName>
    <definedName name="A.086I" localSheetId="4">#REF!</definedName>
    <definedName name="A.086I">#REF!</definedName>
    <definedName name="A.087" localSheetId="4">#REF!</definedName>
    <definedName name="A.087">#REF!</definedName>
    <definedName name="A.087I" localSheetId="4">#REF!</definedName>
    <definedName name="A.087I">#REF!</definedName>
    <definedName name="A.088" localSheetId="4">#REF!</definedName>
    <definedName name="A.088">#REF!</definedName>
    <definedName name="A.088I" localSheetId="4">#REF!</definedName>
    <definedName name="A.088I">#REF!</definedName>
    <definedName name="A.089" localSheetId="4">#REF!</definedName>
    <definedName name="A.089">#REF!</definedName>
    <definedName name="A.089I" localSheetId="4">#REF!</definedName>
    <definedName name="A.089I">#REF!</definedName>
    <definedName name="A.090" localSheetId="4">#REF!</definedName>
    <definedName name="A.090">#REF!</definedName>
    <definedName name="A.090I" localSheetId="4">#REF!</definedName>
    <definedName name="A.090I">#REF!</definedName>
    <definedName name="A.091" localSheetId="4">#REF!</definedName>
    <definedName name="A.091">#REF!</definedName>
    <definedName name="A.091I" localSheetId="4">#REF!</definedName>
    <definedName name="A.091I">#REF!</definedName>
    <definedName name="A.092" localSheetId="4">#REF!</definedName>
    <definedName name="A.092">#REF!</definedName>
    <definedName name="A.092I" localSheetId="4">#REF!</definedName>
    <definedName name="A.092I">#REF!</definedName>
    <definedName name="A.093" localSheetId="4">#REF!</definedName>
    <definedName name="A.093">#REF!</definedName>
    <definedName name="A.093I" localSheetId="4">#REF!</definedName>
    <definedName name="A.093I">#REF!</definedName>
    <definedName name="A.094" localSheetId="4">#REF!</definedName>
    <definedName name="A.094">#REF!</definedName>
    <definedName name="A.094I" localSheetId="4">#REF!</definedName>
    <definedName name="A.094I">#REF!</definedName>
    <definedName name="A.095" localSheetId="4">#REF!</definedName>
    <definedName name="A.095">#REF!</definedName>
    <definedName name="A.095I" localSheetId="4">#REF!</definedName>
    <definedName name="A.095I">#REF!</definedName>
    <definedName name="A.096" localSheetId="4">#REF!</definedName>
    <definedName name="A.096">#REF!</definedName>
    <definedName name="A.096I" localSheetId="4">#REF!</definedName>
    <definedName name="A.096I">#REF!</definedName>
    <definedName name="A.097" localSheetId="4">#REF!</definedName>
    <definedName name="A.097">#REF!</definedName>
    <definedName name="A.097I" localSheetId="4">#REF!</definedName>
    <definedName name="A.097I">#REF!</definedName>
    <definedName name="A.098" localSheetId="4">#REF!</definedName>
    <definedName name="A.098">#REF!</definedName>
    <definedName name="A.098I" localSheetId="4">#REF!</definedName>
    <definedName name="A.098I">#REF!</definedName>
    <definedName name="A.099" localSheetId="4">#REF!</definedName>
    <definedName name="A.099">#REF!</definedName>
    <definedName name="A.099I" localSheetId="4">#REF!</definedName>
    <definedName name="A.099I">#REF!</definedName>
    <definedName name="A.100" localSheetId="4">#REF!</definedName>
    <definedName name="A.100">#REF!</definedName>
    <definedName name="A.100I" localSheetId="4">#REF!</definedName>
    <definedName name="A.100I">#REF!</definedName>
    <definedName name="A.101" localSheetId="4">#REF!</definedName>
    <definedName name="A.101">#REF!</definedName>
    <definedName name="A.101I" localSheetId="4">#REF!</definedName>
    <definedName name="A.101I">#REF!</definedName>
    <definedName name="A.102" localSheetId="4">#REF!</definedName>
    <definedName name="A.102">#REF!</definedName>
    <definedName name="A.102I" localSheetId="4">#REF!</definedName>
    <definedName name="A.102I">#REF!</definedName>
    <definedName name="A.103" localSheetId="4">#REF!</definedName>
    <definedName name="A.103">#REF!</definedName>
    <definedName name="A.103I" localSheetId="4">#REF!</definedName>
    <definedName name="A.103I">#REF!</definedName>
    <definedName name="A.105" localSheetId="4">#REF!</definedName>
    <definedName name="A.105">#REF!</definedName>
    <definedName name="A.105I" localSheetId="4">#REF!</definedName>
    <definedName name="A.105I">#REF!</definedName>
    <definedName name="A.108" localSheetId="4">#REF!</definedName>
    <definedName name="A.108">#REF!</definedName>
    <definedName name="A.108I" localSheetId="4">#REF!</definedName>
    <definedName name="A.108I">#REF!</definedName>
    <definedName name="A.109" localSheetId="4">#REF!</definedName>
    <definedName name="A.109">#REF!</definedName>
    <definedName name="A.109I" localSheetId="4">#REF!</definedName>
    <definedName name="A.109I">#REF!</definedName>
    <definedName name="A.110" localSheetId="4">#REF!</definedName>
    <definedName name="A.110">#REF!</definedName>
    <definedName name="A.110I" localSheetId="4">#REF!</definedName>
    <definedName name="A.110I">#REF!</definedName>
    <definedName name="a_25" localSheetId="4">#REF!</definedName>
    <definedName name="a_25">#REF!</definedName>
    <definedName name="a1_10" localSheetId="4">#REF!</definedName>
    <definedName name="a1_10">#REF!</definedName>
    <definedName name="a1_100" localSheetId="4">#REF!</definedName>
    <definedName name="a1_100">#REF!</definedName>
    <definedName name="a1_15" localSheetId="4">#REF!</definedName>
    <definedName name="a1_15">#REF!</definedName>
    <definedName name="a1_25" localSheetId="4">#REF!</definedName>
    <definedName name="a1_25">#REF!</definedName>
    <definedName name="a1_5" localSheetId="4">#REF!</definedName>
    <definedName name="a1_5">#REF!</definedName>
    <definedName name="a1_50" localSheetId="4">#REF!</definedName>
    <definedName name="a1_50">#REF!</definedName>
    <definedName name="a1_a15" localSheetId="4">#REF!</definedName>
    <definedName name="a1_a15">#REF!</definedName>
    <definedName name="a1_a5" localSheetId="4">#REF!</definedName>
    <definedName name="a1_a5">#REF!</definedName>
    <definedName name="a2_10" localSheetId="4">#REF!</definedName>
    <definedName name="a2_10">#REF!</definedName>
    <definedName name="a2_100" localSheetId="4">#REF!</definedName>
    <definedName name="a2_100">#REF!</definedName>
    <definedName name="a2_25" localSheetId="4">#REF!</definedName>
    <definedName name="a2_25">#REF!</definedName>
    <definedName name="a2_5" localSheetId="4">#REF!</definedName>
    <definedName name="a2_5">#REF!</definedName>
    <definedName name="a2_50" localSheetId="4">#REF!</definedName>
    <definedName name="a2_50">#REF!</definedName>
    <definedName name="a2_a15" localSheetId="4">#REF!</definedName>
    <definedName name="a2_a15">#REF!</definedName>
    <definedName name="AA" localSheetId="4">#N/A</definedName>
    <definedName name="AA">#N/A</definedName>
    <definedName name="AA_1" localSheetId="4">#N/A</definedName>
    <definedName name="AA_1">#N/A</definedName>
    <definedName name="AA_10" localSheetId="4">#N/A</definedName>
    <definedName name="AA_10">#N/A</definedName>
    <definedName name="AA_12" localSheetId="4">#N/A</definedName>
    <definedName name="AA_12">#N/A</definedName>
    <definedName name="AA_13" localSheetId="4">#N/A</definedName>
    <definedName name="AA_13">#N/A</definedName>
    <definedName name="AA_14" localSheetId="4">#N/A</definedName>
    <definedName name="AA_14">#N/A</definedName>
    <definedName name="AA_19" localSheetId="4">#N/A</definedName>
    <definedName name="AA_19">#N/A</definedName>
    <definedName name="AA_2" localSheetId="4">#N/A</definedName>
    <definedName name="AA_2">#N/A</definedName>
    <definedName name="AA_21" localSheetId="4">#N/A</definedName>
    <definedName name="AA_21">#N/A</definedName>
    <definedName name="AA_22" localSheetId="4">#N/A</definedName>
    <definedName name="AA_22">#N/A</definedName>
    <definedName name="AA_23" localSheetId="4">#N/A</definedName>
    <definedName name="AA_23">#N/A</definedName>
    <definedName name="AA_24" localSheetId="4">#N/A</definedName>
    <definedName name="AA_24">#N/A</definedName>
    <definedName name="AA_25" localSheetId="4">#N/A</definedName>
    <definedName name="AA_25">#N/A</definedName>
    <definedName name="AA_26" localSheetId="4">#N/A</definedName>
    <definedName name="AA_26">#N/A</definedName>
    <definedName name="AA_27" localSheetId="4">#N/A</definedName>
    <definedName name="AA_27">#N/A</definedName>
    <definedName name="AA_28" localSheetId="4">#N/A</definedName>
    <definedName name="AA_28">#N/A</definedName>
    <definedName name="AA_29" localSheetId="4">#N/A</definedName>
    <definedName name="AA_29">#N/A</definedName>
    <definedName name="AA_3" localSheetId="4">#N/A</definedName>
    <definedName name="AA_3">#N/A</definedName>
    <definedName name="AA_30" localSheetId="4">#N/A</definedName>
    <definedName name="AA_30">#N/A</definedName>
    <definedName name="AA_31" localSheetId="4">#N/A</definedName>
    <definedName name="AA_31">#N/A</definedName>
    <definedName name="AA_32" localSheetId="4">#N/A</definedName>
    <definedName name="AA_32">#N/A</definedName>
    <definedName name="AA_33" localSheetId="4">#N/A</definedName>
    <definedName name="AA_33">#N/A</definedName>
    <definedName name="AA_34" localSheetId="4">#N/A</definedName>
    <definedName name="AA_34">#N/A</definedName>
    <definedName name="AA_35" localSheetId="4">#N/A</definedName>
    <definedName name="AA_35">#N/A</definedName>
    <definedName name="AA_36" localSheetId="4">#N/A</definedName>
    <definedName name="AA_36">#N/A</definedName>
    <definedName name="AA_37" localSheetId="4">#N/A</definedName>
    <definedName name="AA_37">#N/A</definedName>
    <definedName name="AA_38" localSheetId="4">#N/A</definedName>
    <definedName name="AA_38">#N/A</definedName>
    <definedName name="AA_39" localSheetId="4">#N/A</definedName>
    <definedName name="AA_39">#N/A</definedName>
    <definedName name="AA_4" localSheetId="4">#N/A</definedName>
    <definedName name="AA_4">#N/A</definedName>
    <definedName name="AA_40" localSheetId="4">#N/A</definedName>
    <definedName name="AA_40">#N/A</definedName>
    <definedName name="AA_41" localSheetId="4">#N/A</definedName>
    <definedName name="AA_41">#N/A</definedName>
    <definedName name="AA_42" localSheetId="4">#N/A</definedName>
    <definedName name="AA_42">#N/A</definedName>
    <definedName name="AA_43" localSheetId="4">#N/A</definedName>
    <definedName name="AA_43">#N/A</definedName>
    <definedName name="AA_44" localSheetId="4">#N/A</definedName>
    <definedName name="AA_44">#N/A</definedName>
    <definedName name="AA_45" localSheetId="4">#N/A</definedName>
    <definedName name="AA_45">#N/A</definedName>
    <definedName name="AA_46" localSheetId="4">#N/A</definedName>
    <definedName name="AA_46">#N/A</definedName>
    <definedName name="AA_47" localSheetId="4">#N/A</definedName>
    <definedName name="AA_47">#N/A</definedName>
    <definedName name="AA_48" localSheetId="4">#N/A</definedName>
    <definedName name="AA_48">#N/A</definedName>
    <definedName name="AA_5" localSheetId="4">#N/A</definedName>
    <definedName name="AA_5">#N/A</definedName>
    <definedName name="AA_51" localSheetId="4">#N/A</definedName>
    <definedName name="AA_51">#N/A</definedName>
    <definedName name="AA_52" localSheetId="4">#N/A</definedName>
    <definedName name="AA_52">#N/A</definedName>
    <definedName name="AA_53" localSheetId="4">#N/A</definedName>
    <definedName name="AA_53">#N/A</definedName>
    <definedName name="AA_54" localSheetId="4">#N/A</definedName>
    <definedName name="AA_54">#N/A</definedName>
    <definedName name="AA_55" localSheetId="4">#N/A</definedName>
    <definedName name="AA_55">#N/A</definedName>
    <definedName name="AA_56" localSheetId="4">#N/A</definedName>
    <definedName name="AA_56">#N/A</definedName>
    <definedName name="AA_57" localSheetId="4">#N/A</definedName>
    <definedName name="AA_57">#N/A</definedName>
    <definedName name="AA_58" localSheetId="4">#N/A</definedName>
    <definedName name="AA_58">#N/A</definedName>
    <definedName name="AA_59" localSheetId="4">#N/A</definedName>
    <definedName name="AA_59">#N/A</definedName>
    <definedName name="AA_6" localSheetId="4">#N/A</definedName>
    <definedName name="AA_6">#N/A</definedName>
    <definedName name="AA_60" localSheetId="4">#N/A</definedName>
    <definedName name="AA_60">#N/A</definedName>
    <definedName name="AA_61" localSheetId="4">#N/A</definedName>
    <definedName name="AA_61">#N/A</definedName>
    <definedName name="AA_62" localSheetId="4">#N/A</definedName>
    <definedName name="AA_62">#N/A</definedName>
    <definedName name="AA_63" localSheetId="4">#N/A</definedName>
    <definedName name="AA_63">#N/A</definedName>
    <definedName name="AA_64" localSheetId="4">#N/A</definedName>
    <definedName name="AA_64">#N/A</definedName>
    <definedName name="AA_65" localSheetId="4">#N/A</definedName>
    <definedName name="AA_65">#N/A</definedName>
    <definedName name="AA_66" localSheetId="4">#N/A</definedName>
    <definedName name="AA_66">#N/A</definedName>
    <definedName name="AA_67" localSheetId="4">#N/A</definedName>
    <definedName name="AA_67">#N/A</definedName>
    <definedName name="AA_68" localSheetId="4">#N/A</definedName>
    <definedName name="AA_68">#N/A</definedName>
    <definedName name="AA_69" localSheetId="4">#N/A</definedName>
    <definedName name="AA_69">#N/A</definedName>
    <definedName name="AA_7" localSheetId="4">#N/A</definedName>
    <definedName name="AA_7">#N/A</definedName>
    <definedName name="AA_70" localSheetId="4">#N/A</definedName>
    <definedName name="AA_70">#N/A</definedName>
    <definedName name="AA_71" localSheetId="4">#N/A</definedName>
    <definedName name="AA_71">#N/A</definedName>
    <definedName name="AA_72" localSheetId="4">#N/A</definedName>
    <definedName name="AA_72">#N/A</definedName>
    <definedName name="AA_8" localSheetId="4">#N/A</definedName>
    <definedName name="AA_8">#N/A</definedName>
    <definedName name="AA_9" localSheetId="4">#N/A</definedName>
    <definedName name="AA_9">#N/A</definedName>
    <definedName name="aaa">#N/A</definedName>
    <definedName name="aaaa" localSheetId="5">#REF!</definedName>
    <definedName name="aaaa" localSheetId="6">#REF!</definedName>
    <definedName name="aaaa" localSheetId="4" hidden="1">#REF!</definedName>
    <definedName name="aaaa">#REF!</definedName>
    <definedName name="aaaaa" localSheetId="5">#REF!</definedName>
    <definedName name="aaaaa" localSheetId="6">#REF!</definedName>
    <definedName name="AAAAA" localSheetId="4" hidden="1">{#N/A,#N/A,TRUE,"Serviços"}</definedName>
    <definedName name="aaaaa" localSheetId="0">#REF!</definedName>
    <definedName name="aaaaa">#REF!</definedName>
    <definedName name="AAAAA_25">#N/A</definedName>
    <definedName name="AAAAA_27">#N/A</definedName>
    <definedName name="AAAAA_28">#N/A</definedName>
    <definedName name="AAAAA_29">#N/A</definedName>
    <definedName name="AAAAA_31">#N/A</definedName>
    <definedName name="AAAAA_37">#N/A</definedName>
    <definedName name="aaaaaa" localSheetId="4">#REF!</definedName>
    <definedName name="aaaaaa">#REF!</definedName>
    <definedName name="AAAAAA_25">#N/A</definedName>
    <definedName name="AAAAAA_27">#N/A</definedName>
    <definedName name="AAAAAA_28">#N/A</definedName>
    <definedName name="AAAAAA_29">#N/A</definedName>
    <definedName name="AAAAAA_31">#N/A</definedName>
    <definedName name="AAAAAA_37">#N/A</definedName>
    <definedName name="aaaaaaaa">#N/A</definedName>
    <definedName name="aaaaaaaa_25">#N/A</definedName>
    <definedName name="aaaaaaaa_27">#N/A</definedName>
    <definedName name="aaaaaaaa_28">#N/A</definedName>
    <definedName name="aaaaaaaa_29">#N/A</definedName>
    <definedName name="aaaaaaaa_31">#N/A</definedName>
    <definedName name="aaaaaaaa_37">#N/A</definedName>
    <definedName name="AAAAAAAAA" localSheetId="4">#N/A</definedName>
    <definedName name="AAAAAAAAA">#N/A</definedName>
    <definedName name="AAAAAAAAA_25" localSheetId="4">#N/A</definedName>
    <definedName name="AAAAAAAAA_25">#N/A</definedName>
    <definedName name="AB" localSheetId="4">[9]!AB</definedName>
    <definedName name="AB">[10]!AB</definedName>
    <definedName name="abc" localSheetId="4">#REF!</definedName>
    <definedName name="abc">#REF!</definedName>
    <definedName name="ABRA" localSheetId="4">#REF!</definedName>
    <definedName name="ABRA">#REF!</definedName>
    <definedName name="ac">#N/A</definedName>
    <definedName name="ACAP20RP" localSheetId="4">#REF!</definedName>
    <definedName name="ACAP20RP">#REF!</definedName>
    <definedName name="ACAP20RPMA" localSheetId="4">[24]ROSTO!#REF!</definedName>
    <definedName name="ACAP20RPMA">[24]ROSTO!#REF!</definedName>
    <definedName name="ACAP20RPTA" localSheetId="4">#REF!</definedName>
    <definedName name="ACAP20RPTA">#REF!</definedName>
    <definedName name="ACAPPA" localSheetId="4">#REF!</definedName>
    <definedName name="ACAPPA">#REF!</definedName>
    <definedName name="ACAPPAMA" localSheetId="4">[24]ROSTO!#REF!</definedName>
    <definedName name="ACAPPAMA">[24]ROSTO!#REF!</definedName>
    <definedName name="ACAPPATA" localSheetId="4">#REF!</definedName>
    <definedName name="ACAPPATA">#REF!</definedName>
    <definedName name="ACAPRS" localSheetId="4">#REF!</definedName>
    <definedName name="ACAPRS">#REF!</definedName>
    <definedName name="ACAPRSMA" localSheetId="4">[24]ROSTO!#REF!</definedName>
    <definedName name="ACAPRSMA">[24]ROSTO!#REF!</definedName>
    <definedName name="ACAPRSTA" localSheetId="4">#REF!</definedName>
    <definedName name="ACAPRSTA">#REF!</definedName>
    <definedName name="ACM30RP" localSheetId="4">#REF!</definedName>
    <definedName name="ACM30RP">#REF!</definedName>
    <definedName name="ACM30RPMA" localSheetId="4">[24]ROSTO!#REF!</definedName>
    <definedName name="ACM30RPMA">[24]ROSTO!#REF!</definedName>
    <definedName name="ACM30RPTA" localSheetId="4">#REF!</definedName>
    <definedName name="ACM30RPTA">#REF!</definedName>
    <definedName name="acost" localSheetId="5">#REF!</definedName>
    <definedName name="acost" localSheetId="6">#REF!</definedName>
    <definedName name="acost" localSheetId="4" hidden="1">{#N/A,#N/A,TRUE,"Serviços"}</definedName>
    <definedName name="acost" localSheetId="0">#REF!</definedName>
    <definedName name="acost">#REF!</definedName>
    <definedName name="ACOSTD" localSheetId="4">#REF!</definedName>
    <definedName name="ACOSTD">#REF!</definedName>
    <definedName name="ACOSTLE" localSheetId="4">#REF!</definedName>
    <definedName name="ACOSTLE">#REF!</definedName>
    <definedName name="acrescimo" localSheetId="4">#REF!</definedName>
    <definedName name="acrescimo">#REF!</definedName>
    <definedName name="Acréscimo" localSheetId="4">#REF!</definedName>
    <definedName name="Acréscimo">#REF!</definedName>
    <definedName name="ACUMVPI" localSheetId="4">'[24]7CONT FIN'!#REF!</definedName>
    <definedName name="ACUMVPI">'[24]7CONT FIN'!#REF!</definedName>
    <definedName name="ad" localSheetId="5">#REF!</definedName>
    <definedName name="ad" localSheetId="6">#REF!</definedName>
    <definedName name="ad" localSheetId="4" hidden="1">{#N/A,#N/A,FALSE,"MO (2)"}</definedName>
    <definedName name="ad" localSheetId="0">#REF!</definedName>
    <definedName name="ad">#REF!</definedName>
    <definedName name="ADASD" localSheetId="4">#REF!</definedName>
    <definedName name="ADASD">#REF!</definedName>
    <definedName name="ADE" localSheetId="4">#REF!</definedName>
    <definedName name="ADE">#REF!</definedName>
    <definedName name="ADF" localSheetId="1">'12C - Antigo'!$D$8</definedName>
    <definedName name="ADF" localSheetId="3">'14B sem prod.'!$D$8</definedName>
    <definedName name="ADF" localSheetId="2">'Antigo 12G'!$D$8</definedName>
    <definedName name="ADQUIRIR" localSheetId="4">#REF!</definedName>
    <definedName name="ADQUIRIR">#REF!</definedName>
    <definedName name="AEP" localSheetId="4">#REF!</definedName>
    <definedName name="AEP">#REF!</definedName>
    <definedName name="AEPMA" localSheetId="4">[24]ROSTO!#REF!</definedName>
    <definedName name="AEPMA">[24]ROSTO!#REF!</definedName>
    <definedName name="AEPTA" localSheetId="4">#REF!</definedName>
    <definedName name="AEPTA">#REF!</definedName>
    <definedName name="AGOA" localSheetId="4">#REF!</definedName>
    <definedName name="AGOA">#REF!</definedName>
    <definedName name="AGORA" localSheetId="5">#REF!</definedName>
    <definedName name="AGORA" localSheetId="6">#REF!</definedName>
    <definedName name="AGORA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AGORA" localSheetId="0">#REF!</definedName>
    <definedName name="AGORA">#REF!</definedName>
    <definedName name="AGORA2" localSheetId="5">#REF!</definedName>
    <definedName name="AGORA2" localSheetId="6">#REF!</definedName>
    <definedName name="AGORA2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AGORA2" localSheetId="0">#REF!</definedName>
    <definedName name="AGORA2">#REF!</definedName>
    <definedName name="Agosto" localSheetId="4">[9]!Agosto</definedName>
    <definedName name="Agosto">[10]!Agosto</definedName>
    <definedName name="aj" localSheetId="4">#REF!</definedName>
    <definedName name="aj">#REF!</definedName>
    <definedName name="alan" localSheetId="4">#REF!</definedName>
    <definedName name="alan">#REF!</definedName>
    <definedName name="alcool" localSheetId="4">#REF!</definedName>
    <definedName name="alcool">#REF!</definedName>
    <definedName name="alex" localSheetId="5">#REF!</definedName>
    <definedName name="alex" localSheetId="6">#REF!</definedName>
    <definedName name="alex" localSheetId="4" hidden="1">{#N/A,#N/A,FALSE,"MO (2)"}</definedName>
    <definedName name="alex" localSheetId="0">#REF!</definedName>
    <definedName name="alex">#REF!</definedName>
    <definedName name="alex_1" localSheetId="5">#REF!</definedName>
    <definedName name="alex_1" localSheetId="6">#REF!</definedName>
    <definedName name="alex_1" localSheetId="4" hidden="1">{#N/A,#N/A,FALSE,"MO (2)"}</definedName>
    <definedName name="alex_1" localSheetId="0">#REF!</definedName>
    <definedName name="alex_1">#REF!</definedName>
    <definedName name="ALTA" localSheetId="4">'[25]PRO-08'!#REF!</definedName>
    <definedName name="ALTA">'[25]PRO-08'!#REF!</definedName>
    <definedName name="ALTA_10" localSheetId="4">'[26]PRO-08'!#REF!</definedName>
    <definedName name="ALTA_10">'[26]PRO-08'!#REF!</definedName>
    <definedName name="ALTA_25" localSheetId="4">'[26]PRO-08'!#REF!</definedName>
    <definedName name="ALTA_25">'[26]PRO-08'!#REF!</definedName>
    <definedName name="ALTA_27" localSheetId="4">'[26]PRO-08'!#REF!</definedName>
    <definedName name="ALTA_27">'[26]PRO-08'!#REF!</definedName>
    <definedName name="ALTA_29" localSheetId="4">'[26]PRO-08'!#REF!</definedName>
    <definedName name="ALTA_29">'[26]PRO-08'!#REF!</definedName>
    <definedName name="ALTA_9" localSheetId="4">'[26]PRO-08'!#REF!</definedName>
    <definedName name="ALTA_9">'[26]PRO-08'!#REF!</definedName>
    <definedName name="alteração" localSheetId="4">#REF!</definedName>
    <definedName name="alteração">#REF!</definedName>
    <definedName name="ALUGAR" localSheetId="4">#REF!</definedName>
    <definedName name="ALUGAR">#REF!</definedName>
    <definedName name="am" localSheetId="5">#REF!</definedName>
    <definedName name="am" localSheetId="6">#REF!</definedName>
    <definedName name="am" localSheetId="4" hidden="1">{#N/A,#N/A,FALSE,"MO (2)"}</definedName>
    <definedName name="am" localSheetId="0">#REF!</definedName>
    <definedName name="am">#REF!</definedName>
    <definedName name="AM.01" localSheetId="4">[27]Mat.!#REF!</definedName>
    <definedName name="AM.01">[27]Mat.!#REF!</definedName>
    <definedName name="AM.02" localSheetId="4">[27]Mat.!#REF!</definedName>
    <definedName name="AM.02">[27]Mat.!#REF!</definedName>
    <definedName name="AM.03" localSheetId="4">[27]Mat.!#REF!</definedName>
    <definedName name="AM.03">[27]Mat.!#REF!</definedName>
    <definedName name="AM.04" localSheetId="4">[27]Mat.!#REF!</definedName>
    <definedName name="AM.04">[27]Mat.!#REF!</definedName>
    <definedName name="AM.05" localSheetId="4">[27]Mat.!#REF!</definedName>
    <definedName name="AM.05">[27]Mat.!#REF!</definedName>
    <definedName name="AM.06" localSheetId="4">[27]Mat.!#REF!</definedName>
    <definedName name="AM.06">[27]Mat.!#REF!</definedName>
    <definedName name="AM.07" localSheetId="4">[27]Mat.!#REF!</definedName>
    <definedName name="AM.07">[27]Mat.!#REF!</definedName>
    <definedName name="AM.08" localSheetId="4">[27]Mat.!#REF!</definedName>
    <definedName name="AM.08">[27]Mat.!#REF!</definedName>
    <definedName name="AM.09" localSheetId="4">[27]Mat.!#REF!</definedName>
    <definedName name="AM.09">[27]Mat.!#REF!</definedName>
    <definedName name="AM.10" localSheetId="4">[27]Mat.!#REF!</definedName>
    <definedName name="AM.10">[27]Mat.!#REF!</definedName>
    <definedName name="AM.11" localSheetId="4">[27]Mat.!#REF!</definedName>
    <definedName name="AM.11">[27]Mat.!#REF!</definedName>
    <definedName name="AM.12" localSheetId="4">[27]Mat.!#REF!</definedName>
    <definedName name="AM.12">[27]Mat.!#REF!</definedName>
    <definedName name="AM.19" localSheetId="4">[27]Mat.!#REF!</definedName>
    <definedName name="AM.19">[27]Mat.!#REF!</definedName>
    <definedName name="AM.20" localSheetId="4">[27]Mat.!#REF!</definedName>
    <definedName name="AM.20">[27]Mat.!#REF!</definedName>
    <definedName name="AM.25" localSheetId="4">[27]Mat.!#REF!</definedName>
    <definedName name="AM.25">[27]Mat.!#REF!</definedName>
    <definedName name="AM.26" localSheetId="4">[27]Mat.!#REF!</definedName>
    <definedName name="AM.26">[27]Mat.!#REF!</definedName>
    <definedName name="AM.27" localSheetId="4">[27]Mat.!#REF!</definedName>
    <definedName name="AM.27">[27]Mat.!#REF!</definedName>
    <definedName name="AM.28" localSheetId="4">[27]Mat.!#REF!</definedName>
    <definedName name="AM.28">[27]Mat.!#REF!</definedName>
    <definedName name="AM.29" localSheetId="4">[27]Mat.!#REF!</definedName>
    <definedName name="AM.29">[27]Mat.!#REF!</definedName>
    <definedName name="AM.30" localSheetId="4">[27]Mat.!#REF!</definedName>
    <definedName name="AM.30">[27]Mat.!#REF!</definedName>
    <definedName name="AM.35" localSheetId="4">[27]Mat.!#REF!</definedName>
    <definedName name="AM.35">[27]Mat.!#REF!</definedName>
    <definedName name="AM.36" localSheetId="4">[27]Mat.!#REF!</definedName>
    <definedName name="AM.36">[27]Mat.!#REF!</definedName>
    <definedName name="AM.37" localSheetId="4">[27]Mat.!#REF!</definedName>
    <definedName name="AM.37">[27]Mat.!#REF!</definedName>
    <definedName name="amarela" localSheetId="4">#REF!</definedName>
    <definedName name="amarela">#REF!</definedName>
    <definedName name="amarela_25" localSheetId="4">#REF!</definedName>
    <definedName name="amarela_25">#REF!</definedName>
    <definedName name="AMELI" localSheetId="4" hidden="1">{#N/A,#N/A,FALSE,"MO (2)"}</definedName>
    <definedName name="AMELI" hidden="1">{#N/A,#N/A,FALSE,"MO (2)"}</definedName>
    <definedName name="ana" localSheetId="4">#REF!</definedName>
    <definedName name="ana">#REF!</definedName>
    <definedName name="AnalisarAterro" localSheetId="4">#REF!</definedName>
    <definedName name="AnalisarAterro">#REF!</definedName>
    <definedName name="AnalisarCorte" localSheetId="4">#REF!</definedName>
    <definedName name="AnalisarCorte">#REF!</definedName>
    <definedName name="ananas" localSheetId="4">#REF!</definedName>
    <definedName name="ananas">#REF!</definedName>
    <definedName name="anscount" hidden="1">3</definedName>
    <definedName name="ant" localSheetId="5">#REF!</definedName>
    <definedName name="ant" localSheetId="6">#REF!</definedName>
    <definedName name="ant" localSheetId="4" hidden="1">{#N/A,#N/A,FALSE,"MO (2)"}</definedName>
    <definedName name="ant" localSheetId="0">#REF!</definedName>
    <definedName name="ant">#REF!</definedName>
    <definedName name="ant_1" localSheetId="5">#REF!</definedName>
    <definedName name="ant_1" localSheetId="6">#REF!</definedName>
    <definedName name="ant_1" localSheetId="4" hidden="1">{#N/A,#N/A,FALSE,"MO (2)"}</definedName>
    <definedName name="ant_1" localSheetId="0">#REF!</definedName>
    <definedName name="ant_1">#REF!</definedName>
    <definedName name="area_base" localSheetId="4">#REF!</definedName>
    <definedName name="area_base">#REF!</definedName>
    <definedName name="_xlnm.Print_Area" localSheetId="6">'BDI  (2)'!$A$1:$D$18</definedName>
    <definedName name="_xlnm.Print_Area" localSheetId="4">CRONOGRAMA!$A$1:$G$21</definedName>
    <definedName name="_xlnm.Print_Area" localSheetId="0">ESTUDOS!$A$1:$J$35</definedName>
    <definedName name="_xlnm.Print_Area">#REF!</definedName>
    <definedName name="Área_impressão_IM" localSheetId="4">#REF!</definedName>
    <definedName name="Área_impressão_IM">#REF!</definedName>
    <definedName name="Área_impressão_IM_1" localSheetId="4">#REF!</definedName>
    <definedName name="Área_impressão_IM_1">#REF!</definedName>
    <definedName name="ÁREA_PROCV_BAIRROS">[28]Códigos!$E$5:$O$38</definedName>
    <definedName name="ÁREA_PROCV_SUB_EMPREITEIRAS">[28]Códigos!$B$5:$C$38</definedName>
    <definedName name="AREAL" localSheetId="4">#REF!</definedName>
    <definedName name="AREAL">#REF!</definedName>
    <definedName name="AREAL.PISTA">[29]Diagrama!$E$48</definedName>
    <definedName name="AREAL.USINA">[29]Diagrama!$E$47</definedName>
    <definedName name="AREC">[11]DADOS!$C$15</definedName>
    <definedName name="AREIA">[11]DADOS!$C$10</definedName>
    <definedName name="AREIACS">[11]DADOS!$C$11</definedName>
    <definedName name="ARL1C" localSheetId="4">#REF!</definedName>
    <definedName name="ARL1C">#REF!</definedName>
    <definedName name="ARL1CMA" localSheetId="4">[24]ROSTO!#REF!</definedName>
    <definedName name="ARL1CMA">[24]ROSTO!#REF!</definedName>
    <definedName name="ARL1CTA" localSheetId="4">#REF!</definedName>
    <definedName name="ARL1CTA">#REF!</definedName>
    <definedName name="ARNO" localSheetId="4">#REF!</definedName>
    <definedName name="ARNO">#REF!</definedName>
    <definedName name="ARR1CFRESA" localSheetId="4">#REF!</definedName>
    <definedName name="ARR1CFRESA">#REF!</definedName>
    <definedName name="ARR1CPA" localSheetId="4">#REF!</definedName>
    <definedName name="ARR1CPA">#REF!</definedName>
    <definedName name="ARR1CPAMA" localSheetId="4">[24]ROSTO!#REF!</definedName>
    <definedName name="ARR1CPAMA">[24]ROSTO!#REF!</definedName>
    <definedName name="ARR1CPATA" localSheetId="4">#REF!</definedName>
    <definedName name="ARR1CPATA">#REF!</definedName>
    <definedName name="ARR1CRS" localSheetId="4">#REF!</definedName>
    <definedName name="ARR1CRS">#REF!</definedName>
    <definedName name="ARR1CRSMA" localSheetId="4">[24]ROSTO!#REF!</definedName>
    <definedName name="ARR1CRSMA">[24]ROSTO!#REF!</definedName>
    <definedName name="ARR1CRSTA" localSheetId="4">#REF!</definedName>
    <definedName name="ARR1CRSTA">#REF!</definedName>
    <definedName name="as" localSheetId="4">#REF!</definedName>
    <definedName name="as">#REF!</definedName>
    <definedName name="asasa" localSheetId="5">#REF!</definedName>
    <definedName name="asasa" localSheetId="6">#REF!</definedName>
    <definedName name="asasa" localSheetId="4" hidden="1">{#N/A,#N/A,FALSE,"MO (2)"}</definedName>
    <definedName name="asasa" localSheetId="0">#REF!</definedName>
    <definedName name="asasa">#REF!</definedName>
    <definedName name="ASD" localSheetId="4">#REF!</definedName>
    <definedName name="ASD">#REF!</definedName>
    <definedName name="asde" localSheetId="4">#REF!</definedName>
    <definedName name="asde">#REF!</definedName>
    <definedName name="ASDF" localSheetId="4" hidden="1">{#N/A,#N/A,TRUE,"Serviços"}</definedName>
    <definedName name="ASDF" hidden="1">{#N/A,#N/A,TRUE,"Serviços"}</definedName>
    <definedName name="ASDFG" localSheetId="5">#REF!</definedName>
    <definedName name="ASDFG" localSheetId="6">#REF!</definedName>
    <definedName name="ASDFG" localSheetId="4" hidden="1">{#N/A,#N/A,TRUE,"Serviços"}</definedName>
    <definedName name="ASDFG" localSheetId="0">#REF!</definedName>
    <definedName name="ASDFG">#REF!</definedName>
    <definedName name="asdfghj" localSheetId="4">#N/A</definedName>
    <definedName name="asdfghj">#N/A</definedName>
    <definedName name="asdfghqefha" localSheetId="5">#REF!</definedName>
    <definedName name="asdfghqefha" localSheetId="6">#REF!</definedName>
    <definedName name="asdfghqefha" localSheetId="4" hidden="1">{#N/A,#N/A,FALSE,"MO (2)"}</definedName>
    <definedName name="asdfghqefha" localSheetId="0">#REF!</definedName>
    <definedName name="asdfghqefha">#REF!</definedName>
    <definedName name="asefete" localSheetId="4" hidden="1">{#N/A,#N/A,FALSE,"MO (2)"}</definedName>
    <definedName name="asefete" hidden="1">{#N/A,#N/A,FALSE,"MO (2)"}</definedName>
    <definedName name="ASFGG" localSheetId="5">#REF!</definedName>
    <definedName name="ASFGG" localSheetId="6">#REF!</definedName>
    <definedName name="ASFGG" localSheetId="4" hidden="1">{#N/A,#N/A,TRUE,"Serviços"}</definedName>
    <definedName name="ASFGG" localSheetId="0">#REF!</definedName>
    <definedName name="ASFGG">#REF!</definedName>
    <definedName name="asss" localSheetId="5">#REF!</definedName>
    <definedName name="asss" localSheetId="6">#REF!</definedName>
    <definedName name="asss" localSheetId="0">#REF!</definedName>
    <definedName name="asss">#REF!</definedName>
    <definedName name="Aterros" localSheetId="4">#REF!</definedName>
    <definedName name="Aterros">#REF!</definedName>
    <definedName name="ativ_auxil">"$#REF!.$B$6:$AS$4987"</definedName>
    <definedName name="ATUAL" localSheetId="4">#REF!</definedName>
    <definedName name="ATUAL">#REF!</definedName>
    <definedName name="Aut_original" localSheetId="4">[30]PROJETO!#REF!</definedName>
    <definedName name="Aut_original">[30]PROJETO!#REF!</definedName>
    <definedName name="Aut_original_25" localSheetId="4">[30]PROJETO!#REF!</definedName>
    <definedName name="Aut_original_25">[30]PROJETO!#REF!</definedName>
    <definedName name="Aut_original_4" localSheetId="4">[31]PROJETO!#REF!</definedName>
    <definedName name="Aut_original_4">[31]PROJETO!#REF!</definedName>
    <definedName name="Aut_original2" localSheetId="4">[32]PROJETO!#REF!</definedName>
    <definedName name="Aut_original2">[32]PROJETO!#REF!</definedName>
    <definedName name="Aut_resumo" localSheetId="4">[33]RESUMO_AUT1!#REF!</definedName>
    <definedName name="Aut_resumo">[33]RESUMO_AUT1!#REF!</definedName>
    <definedName name="Aut_resumo_25" localSheetId="4">[33]RESUMO_AUT1!#REF!</definedName>
    <definedName name="Aut_resumo_25">[33]RESUMO_AUT1!#REF!</definedName>
    <definedName name="Aut_resumo_4" localSheetId="4">[34]RESUMO_AUT1!#REF!</definedName>
    <definedName name="Aut_resumo_4">[34]RESUMO_AUT1!#REF!</definedName>
    <definedName name="AvFisZero" localSheetId="4">[9]!AvFisZero</definedName>
    <definedName name="AvFisZero">[10]!AvFisZero</definedName>
    <definedName name="AVV" localSheetId="4">#REF!</definedName>
    <definedName name="AVV">#REF!</definedName>
    <definedName name="AZSXDCFV" localSheetId="4" hidden="1">{#N/A,#N/A,TRUE,"Serviços"}</definedName>
    <definedName name="AZSXDCFV" hidden="1">{#N/A,#N/A,TRUE,"Serviços"}</definedName>
    <definedName name="azul" localSheetId="4">#REF!</definedName>
    <definedName name="azul">#REF!</definedName>
    <definedName name="azul_25" localSheetId="4">#REF!</definedName>
    <definedName name="azul_25">#REF!</definedName>
    <definedName name="AZULSINAL" localSheetId="4">#REF!</definedName>
    <definedName name="AZULSINAL">#REF!</definedName>
    <definedName name="AZULSINAL_25" localSheetId="4">#REF!</definedName>
    <definedName name="AZULSINAL_25">#REF!</definedName>
    <definedName name="AZXSDC" localSheetId="4" hidden="1">#REF!</definedName>
    <definedName name="AZXSDC" hidden="1">#REF!</definedName>
    <definedName name="b" localSheetId="4">#REF!</definedName>
    <definedName name="b">#REF!</definedName>
    <definedName name="B_25">#N/A</definedName>
    <definedName name="B_27">#N/A</definedName>
    <definedName name="B_28">#N/A</definedName>
    <definedName name="B_29">#N/A</definedName>
    <definedName name="B_31">#N/A</definedName>
    <definedName name="B_37">#N/A</definedName>
    <definedName name="b1_10" localSheetId="4">#REF!</definedName>
    <definedName name="b1_10">#REF!</definedName>
    <definedName name="b1_100" localSheetId="4">#REF!</definedName>
    <definedName name="b1_100">#REF!</definedName>
    <definedName name="b1_25" localSheetId="4">#REF!</definedName>
    <definedName name="b1_25">#REF!</definedName>
    <definedName name="b1_5" localSheetId="4">#REF!</definedName>
    <definedName name="b1_5">#REF!</definedName>
    <definedName name="b1_50" localSheetId="4">#REF!</definedName>
    <definedName name="b1_50">#REF!</definedName>
    <definedName name="b1_a15" localSheetId="4">#REF!</definedName>
    <definedName name="b1_a15">#REF!</definedName>
    <definedName name="b1_b15" localSheetId="4">#REF!</definedName>
    <definedName name="b1_b15">#REF!</definedName>
    <definedName name="b2_10" localSheetId="4">#REF!</definedName>
    <definedName name="b2_10">#REF!</definedName>
    <definedName name="b2_100" localSheetId="4">#REF!</definedName>
    <definedName name="b2_100">#REF!</definedName>
    <definedName name="b2_15" localSheetId="4">#REF!</definedName>
    <definedName name="b2_15">#REF!</definedName>
    <definedName name="b2_25" localSheetId="4">#REF!</definedName>
    <definedName name="b2_25">#REF!</definedName>
    <definedName name="b2_5" localSheetId="4">#REF!</definedName>
    <definedName name="b2_5">#REF!</definedName>
    <definedName name="b2_50" localSheetId="4">#REF!</definedName>
    <definedName name="b2_50">#REF!</definedName>
    <definedName name="b2_a15" localSheetId="4">#REF!</definedName>
    <definedName name="b2_a15">#REF!</definedName>
    <definedName name="b2_b15" localSheetId="4">#REF!</definedName>
    <definedName name="b2_b15">#REF!</definedName>
    <definedName name="banco" localSheetId="4">#REF!</definedName>
    <definedName name="banco">#REF!</definedName>
    <definedName name="_xlnm.Database" localSheetId="4">#REF!</definedName>
    <definedName name="_xlnm.Database">#REF!</definedName>
    <definedName name="bas" localSheetId="4">[35]COMPOS1!#REF!</definedName>
    <definedName name="bas">[35]COMPOS1!#REF!</definedName>
    <definedName name="BASCARROCERIA" localSheetId="4">#REF!</definedName>
    <definedName name="BASCARROCERIA">#REF!</definedName>
    <definedName name="BASE">#N/A</definedName>
    <definedName name="BASEMA" localSheetId="4">[24]ROSTO!#REF!</definedName>
    <definedName name="BASEMA">[24]ROSTO!#REF!</definedName>
    <definedName name="BASETA" localSheetId="4">#REF!</definedName>
    <definedName name="BASETA">#REF!</definedName>
    <definedName name="batista" localSheetId="5">#REF!</definedName>
    <definedName name="batista" localSheetId="6">#REF!</definedName>
    <definedName name="batista" localSheetId="4" hidden="1">{#N/A,#N/A,FALSE,"SS 1";#N/A,#N/A,FALSE,"SS 2";#N/A,#N/A,FALSE,"TER 1 (1)";#N/A,#N/A,FALSE,"TER 1 (2)";#N/A,#N/A,FALSE,"TER 2 ";#N/A,#N/A,FALSE,"TP  (1)";#N/A,#N/A,FALSE,"TP  (2)";#N/A,#N/A,FALSE,"CM BAR"}</definedName>
    <definedName name="batista" localSheetId="0">#REF!</definedName>
    <definedName name="batista">#REF!</definedName>
    <definedName name="bb" localSheetId="4">#N/A</definedName>
    <definedName name="bb">#N/A</definedName>
    <definedName name="bb_38" localSheetId="4">#N/A</definedName>
    <definedName name="bb_38">#N/A</definedName>
    <definedName name="bbbb" localSheetId="5">#REF!</definedName>
    <definedName name="bbbb" localSheetId="6">#REF!</definedName>
    <definedName name="bbbb" localSheetId="4" hidden="1">{#N/A,#N/A,FALSE,"MO (2)"}</definedName>
    <definedName name="bbbb" localSheetId="0">#REF!</definedName>
    <definedName name="bbbb">#REF!</definedName>
    <definedName name="bbbb_1" localSheetId="5">#REF!</definedName>
    <definedName name="bbbb_1" localSheetId="6">#REF!</definedName>
    <definedName name="bbbb_1" localSheetId="4" hidden="1">{#N/A,#N/A,FALSE,"MO (2)"}</definedName>
    <definedName name="bbbb_1" localSheetId="0">#REF!</definedName>
    <definedName name="bbbb_1">#REF!</definedName>
    <definedName name="bbbbbbb" localSheetId="5">#REF!</definedName>
    <definedName name="bbbbbbb" localSheetId="6">#REF!</definedName>
    <definedName name="bbbbbbb" localSheetId="4" hidden="1">{#N/A,#N/A,FALSE,"MO (2)"}</definedName>
    <definedName name="bbbbbbb" localSheetId="0">#REF!</definedName>
    <definedName name="bbbbbbb">#REF!</definedName>
    <definedName name="bbbn" localSheetId="4">[36]RMLE157!#REF!</definedName>
    <definedName name="bbbn">[36]RMLE157!#REF!</definedName>
    <definedName name="bc" localSheetId="4">#REF!</definedName>
    <definedName name="bc">#REF!</definedName>
    <definedName name="BDI" localSheetId="4">#REF!</definedName>
    <definedName name="BDI">#REF!</definedName>
    <definedName name="BDI_10" localSheetId="4">#REF!</definedName>
    <definedName name="BDI_10">#REF!</definedName>
    <definedName name="BDI_25" localSheetId="4">#REF!</definedName>
    <definedName name="BDI_25">#REF!</definedName>
    <definedName name="BDI_27" localSheetId="4">#REF!</definedName>
    <definedName name="BDI_27">#REF!</definedName>
    <definedName name="BDI_29" localSheetId="4">#REF!</definedName>
    <definedName name="BDI_29">#REF!</definedName>
    <definedName name="BDI_9" localSheetId="4">#REF!</definedName>
    <definedName name="BDI_9">#REF!</definedName>
    <definedName name="BG" localSheetId="4">#REF!</definedName>
    <definedName name="BG">#REF!</definedName>
    <definedName name="BG_25" localSheetId="4">#REF!</definedName>
    <definedName name="BG_25">#REF!</definedName>
    <definedName name="BGU" localSheetId="4">#REF!</definedName>
    <definedName name="BGU">#REF!</definedName>
    <definedName name="BGU_25" localSheetId="4">#REF!</definedName>
    <definedName name="BGU_25">#REF!</definedName>
    <definedName name="BI">[37]Teor!$A$3:$G$7</definedName>
    <definedName name="BII">'[38]Página 16'!$A$3:$G$7</definedName>
    <definedName name="Bloco" localSheetId="5">#REF!</definedName>
    <definedName name="Bloco" localSheetId="6">#REF!</definedName>
    <definedName name="Bloco" localSheetId="4" hidden="1">#REF!</definedName>
    <definedName name="Bloco">#REF!</definedName>
    <definedName name="Bloco2" localSheetId="1">#REF!</definedName>
    <definedName name="Bloco2" localSheetId="3">#REF!</definedName>
    <definedName name="Bloco2" localSheetId="2">#REF!</definedName>
    <definedName name="Bloco2" localSheetId="5">#REF!</definedName>
    <definedName name="Bloco2" localSheetId="6">#REF!</definedName>
    <definedName name="Bloco2" localSheetId="4" hidden="1">#REF!</definedName>
    <definedName name="Bloco2" localSheetId="0">#REF!</definedName>
    <definedName name="Bloco2">#REF!</definedName>
    <definedName name="BOTA" localSheetId="4">#REF!</definedName>
    <definedName name="BOTA">#REF!</definedName>
    <definedName name="BR" localSheetId="4">#REF!</definedName>
    <definedName name="BR">#REF!</definedName>
    <definedName name="BRITA">[11]DADOS!$C$12</definedName>
    <definedName name="BRITA_DRENO" localSheetId="4" hidden="1">{#N/A,#N/A,TRUE,"Plan1"}</definedName>
    <definedName name="BRITA_DRENO" hidden="1">{#N/A,#N/A,TRUE,"Plan1"}</definedName>
    <definedName name="BRITA_TSD" localSheetId="4" hidden="1">{#N/A,#N/A,TRUE,"Plan1"}</definedName>
    <definedName name="BRITA_TSD" hidden="1">{#N/A,#N/A,TRUE,"Plan1"}</definedName>
    <definedName name="BRITA_TSD_2" localSheetId="4" hidden="1">{#N/A,#N/A,TRUE,"Plan1"}</definedName>
    <definedName name="BRITA_TSD_2" hidden="1">{#N/A,#N/A,TRUE,"Plan1"}</definedName>
    <definedName name="BU" localSheetId="4">#REF!</definedName>
    <definedName name="BU">#REF!</definedName>
    <definedName name="Bueiro" localSheetId="4" hidden="1">{#N/A,#N/A,TRUE,"Plan1"}</definedName>
    <definedName name="Bueiro" hidden="1">{#N/A,#N/A,TRUE,"Plan1"}</definedName>
    <definedName name="BUEIROMA" localSheetId="4">[24]ROSTO!#REF!</definedName>
    <definedName name="BUEIROMA">[24]ROSTO!#REF!</definedName>
    <definedName name="BUEIROSMETALICOS" localSheetId="4">#REF!</definedName>
    <definedName name="BUEIROSMETALICOS">#REF!</definedName>
    <definedName name="BUEIROTA" localSheetId="4">#REF!</definedName>
    <definedName name="BUEIROTA">#REF!</definedName>
    <definedName name="BuiltIn_Print_Area" localSheetId="4">#REF!</definedName>
    <definedName name="BuiltIn_Print_Area">#REF!</definedName>
    <definedName name="BuiltIn_Print_Area___0" localSheetId="4">#REF!</definedName>
    <definedName name="BuiltIn_Print_Area___0">#REF!</definedName>
    <definedName name="BuiltIn_Print_Titles___0" localSheetId="4">#REF!</definedName>
    <definedName name="BuiltIn_Print_Titles___0">#REF!</definedName>
    <definedName name="button_area_1" localSheetId="4">#REF!</definedName>
    <definedName name="button_area_1">#REF!</definedName>
    <definedName name="BVBZ" localSheetId="4" hidden="1">{#N/A,#N/A,FALSE,"MO (2)"}</definedName>
    <definedName name="BVBZ" hidden="1">{#N/A,#N/A,FALSE,"MO (2)"}</definedName>
    <definedName name="Ç" localSheetId="5">#REF!</definedName>
    <definedName name="Ç" localSheetId="6">#REF!</definedName>
    <definedName name="Ç" localSheetId="4" hidden="1">{#N/A,#N/A,FALSE,"MO (2)"}</definedName>
    <definedName name="Ç" localSheetId="0">#REF!</definedName>
    <definedName name="Ç">#REF!</definedName>
    <definedName name="C_" localSheetId="4">#REF!</definedName>
    <definedName name="C_">#REF!</definedName>
    <definedName name="cab_pmf" localSheetId="4">#REF!</definedName>
    <definedName name="cab_pmf">#REF!</definedName>
    <definedName name="CABE">[39]MARSHALL!$B$2:$K$5</definedName>
    <definedName name="CABEC" localSheetId="4">#REF!</definedName>
    <definedName name="CABEC">#REF!</definedName>
    <definedName name="Cabeçalho" localSheetId="4">#REF!</definedName>
    <definedName name="Cabeçalho">#REF!</definedName>
    <definedName name="cadeira" localSheetId="5">#REF!</definedName>
    <definedName name="cadeira" localSheetId="6">#REF!</definedName>
    <definedName name="cadeira" localSheetId="4" hidden="1">{#N/A,#N/A,TRUE,"Serviços"}</definedName>
    <definedName name="cadeira" localSheetId="0">#REF!</definedName>
    <definedName name="cadeira">#REF!</definedName>
    <definedName name="CadIns" localSheetId="1">#REF!</definedName>
    <definedName name="CadIns" localSheetId="3">#REF!</definedName>
    <definedName name="CadIns" localSheetId="2">#REF!</definedName>
    <definedName name="CadIns" localSheetId="5">#REF!</definedName>
    <definedName name="CadIns" localSheetId="6">#REF!</definedName>
    <definedName name="CadIns" localSheetId="4" hidden="1">#REF!</definedName>
    <definedName name="CadIns" localSheetId="0">#REF!</definedName>
    <definedName name="CadIns">#REF!</definedName>
    <definedName name="CadSrv" localSheetId="1">#REF!</definedName>
    <definedName name="CadSrv" localSheetId="3">#REF!</definedName>
    <definedName name="CadSrv" localSheetId="2">#REF!</definedName>
    <definedName name="CadSrv" localSheetId="5">#REF!</definedName>
    <definedName name="CadSrv" localSheetId="6">#REF!</definedName>
    <definedName name="CadSrv" localSheetId="4" hidden="1">#REF!</definedName>
    <definedName name="CadSrv" localSheetId="0">#REF!</definedName>
    <definedName name="CadSrv">#REF!</definedName>
    <definedName name="cafasf" localSheetId="4">'[40]PRO-08'!#REF!</definedName>
    <definedName name="cafasf">'[41]PRO-08'!#REF!</definedName>
    <definedName name="CAIB">[11]DADOS!$C$19</definedName>
    <definedName name="CAL">[11]DADOS!$C$24</definedName>
    <definedName name="calcinsumos" localSheetId="4">[42]Pontes!#REF!</definedName>
    <definedName name="calcinsumos">[42]Pontes!#REF!</definedName>
    <definedName name="calcpunit" localSheetId="4">[43]Pontes!#REF!</definedName>
    <definedName name="calcpunit">[43]Pontes!#REF!</definedName>
    <definedName name="CalcularAgora" localSheetId="4">#REF!</definedName>
    <definedName name="CalcularAgora">#REF!</definedName>
    <definedName name="calinsumos" localSheetId="4">[42]Pontes!#REF!</definedName>
    <definedName name="calinsumos">[42]Pontes!#REF!</definedName>
    <definedName name="calpunit" localSheetId="4">[43]Pontes!#REF!</definedName>
    <definedName name="calpunit">[43]Pontes!#REF!</definedName>
    <definedName name="cam" localSheetId="4">#REF!</definedName>
    <definedName name="cam">#REF!</definedName>
    <definedName name="CAP_20" localSheetId="4">#REF!</definedName>
    <definedName name="CAP_20">#REF!</definedName>
    <definedName name="CAPA" localSheetId="5">#REF!</definedName>
    <definedName name="CAPA" localSheetId="6">#REF!</definedName>
    <definedName name="CAPA" localSheetId="4" hidden="1">{#N/A,#N/A,TRUE,"Serviços"}</definedName>
    <definedName name="CAPA" localSheetId="0">#REF!</definedName>
    <definedName name="CAPA">#REF!</definedName>
    <definedName name="capa1" localSheetId="5">#REF!</definedName>
    <definedName name="capa1" localSheetId="6">#REF!</definedName>
    <definedName name="capa1" localSheetId="4" hidden="1">{#N/A,#N/A,TRUE,"Serviços"}</definedName>
    <definedName name="capa1" localSheetId="0">#REF!</definedName>
    <definedName name="capa1">#REF!</definedName>
    <definedName name="capa11" localSheetId="5">#REF!</definedName>
    <definedName name="capa11" localSheetId="6">#REF!</definedName>
    <definedName name="capa11" localSheetId="4" hidden="1">{#N/A,#N/A,TRUE,"Serviços"}</definedName>
    <definedName name="capa11" localSheetId="0">#REF!</definedName>
    <definedName name="capa11">#REF!</definedName>
    <definedName name="capa2" localSheetId="5">#REF!</definedName>
    <definedName name="capa2" localSheetId="6">#REF!</definedName>
    <definedName name="capa2" localSheetId="4" hidden="1">{#N/A,#N/A,TRUE,"Serviços"}</definedName>
    <definedName name="capa2" localSheetId="0">#REF!</definedName>
    <definedName name="capa2">#REF!</definedName>
    <definedName name="capa22" localSheetId="5">#REF!</definedName>
    <definedName name="capa22" localSheetId="6">#REF!</definedName>
    <definedName name="capa22" localSheetId="4" hidden="1">{#N/A,#N/A,TRUE,"Serviços"}</definedName>
    <definedName name="capa22" localSheetId="0">#REF!</definedName>
    <definedName name="capa22">#REF!</definedName>
    <definedName name="CAPAA" localSheetId="5">#REF!</definedName>
    <definedName name="CAPAA" localSheetId="6">#REF!</definedName>
    <definedName name="CAPAA" localSheetId="4" hidden="1">{#N/A,#N/A,TRUE,"Serviços"}</definedName>
    <definedName name="CAPAA" localSheetId="0">#REF!</definedName>
    <definedName name="CAPAA">#REF!</definedName>
    <definedName name="CAPAMA" localSheetId="4">[24]ROSTO!#REF!</definedName>
    <definedName name="CAPAMA">[24]ROSTO!#REF!</definedName>
    <definedName name="CAPATA" localSheetId="4">#REF!</definedName>
    <definedName name="CAPATA">#REF!</definedName>
    <definedName name="CAPFRESA" localSheetId="4">#REF!</definedName>
    <definedName name="CAPFRESA">#REF!</definedName>
    <definedName name="CAPFRESAMA" localSheetId="4">[24]ROSTO!#REF!</definedName>
    <definedName name="CAPFRESAMA">[24]ROSTO!#REF!</definedName>
    <definedName name="CAPFRESATA" localSheetId="4">#REF!</definedName>
    <definedName name="CAPFRESATA">#REF!</definedName>
    <definedName name="CAPRS" localSheetId="4">#REF!</definedName>
    <definedName name="CAPRS">#REF!</definedName>
    <definedName name="CAPRSMA" localSheetId="4">[24]ROSTO!#REF!</definedName>
    <definedName name="CAPRSMA">[24]ROSTO!#REF!</definedName>
    <definedName name="CAPRSTA" localSheetId="4">#REF!</definedName>
    <definedName name="CAPRSTA">#REF!</definedName>
    <definedName name="CARLA" localSheetId="5">#REF!</definedName>
    <definedName name="CARLA" localSheetId="6">#REF!</definedName>
    <definedName name="CARLA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CARLA" localSheetId="0">#REF!</definedName>
    <definedName name="CARLA">#REF!</definedName>
    <definedName name="CBU" localSheetId="4">#REF!</definedName>
    <definedName name="CBU">#REF!</definedName>
    <definedName name="CBU_25" localSheetId="4">#REF!</definedName>
    <definedName name="CBU_25">#REF!</definedName>
    <definedName name="CBUII" localSheetId="4">#REF!</definedName>
    <definedName name="CBUII">#REF!</definedName>
    <definedName name="CBUII_25" localSheetId="4">#REF!</definedName>
    <definedName name="CBUII_25">#REF!</definedName>
    <definedName name="cbuq" localSheetId="4">#REF!</definedName>
    <definedName name="cbuq">#REF!</definedName>
    <definedName name="CBUQB" localSheetId="4">#REF!</definedName>
    <definedName name="CBUQB">#REF!</definedName>
    <definedName name="CBUQB_25" localSheetId="4">#REF!</definedName>
    <definedName name="CBUQB_25">#REF!</definedName>
    <definedName name="CBUQc" localSheetId="4">#REF!</definedName>
    <definedName name="CBUQc">#REF!</definedName>
    <definedName name="CBUQc_25" localSheetId="4">#REF!</definedName>
    <definedName name="CBUQc_25">#REF!</definedName>
    <definedName name="çç" localSheetId="4">#N/A</definedName>
    <definedName name="çç">#N/A</definedName>
    <definedName name="çç_30" localSheetId="4">#N/A</definedName>
    <definedName name="çç_30">#N/A</definedName>
    <definedName name="çç_38" localSheetId="4">#N/A</definedName>
    <definedName name="çç_38">#N/A</definedName>
    <definedName name="CCARR" localSheetId="4">[17]SERVIÇOS!#REF!</definedName>
    <definedName name="CCARR">[17]SERVIÇOS!#REF!</definedName>
    <definedName name="CCC" localSheetId="4" hidden="1">{#N/A,#N/A,FALSE,"MO (2)"}</definedName>
    <definedName name="CCC" hidden="1">{#N/A,#N/A,FALSE,"MO (2)"}</definedName>
    <definedName name="CCCCCCCCCCC" localSheetId="4">#N/A</definedName>
    <definedName name="CCCCCCCCCCC">#N/A</definedName>
    <definedName name="CCCCCCCCCCC_25" localSheetId="4">#N/A</definedName>
    <definedName name="CCCCCCCCCCC_25">#N/A</definedName>
    <definedName name="cch" localSheetId="5">#REF!</definedName>
    <definedName name="cch" localSheetId="6">#REF!</definedName>
    <definedName name="cch" localSheetId="4" hidden="1">#N/A</definedName>
    <definedName name="cch">#REF!</definedName>
    <definedName name="CD" localSheetId="4">[44]PATO!#REF!</definedName>
    <definedName name="CD">[44]PATO!#REF!</definedName>
    <definedName name="CDF" localSheetId="4">[17]SERVIÇOS!#REF!</definedName>
    <definedName name="CDF">[17]SERVIÇOS!#REF!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elltips_area" localSheetId="4">#REF!</definedName>
    <definedName name="celltips_area">#REF!</definedName>
    <definedName name="CELSO" localSheetId="4">#N/A</definedName>
    <definedName name="CELSO">#N/A</definedName>
    <definedName name="CELSO_25" localSheetId="4">#N/A</definedName>
    <definedName name="CELSO_25">#N/A</definedName>
    <definedName name="CFD" localSheetId="4">#REF!</definedName>
    <definedName name="CFD">#REF!</definedName>
    <definedName name="CFDMA" localSheetId="4">[24]ROSTO!#REF!</definedName>
    <definedName name="CFDMA">[24]ROSTO!#REF!</definedName>
    <definedName name="CFDTA" localSheetId="4">#REF!</definedName>
    <definedName name="CFDTA">#REF!</definedName>
    <definedName name="Chave" localSheetId="1">#REF!</definedName>
    <definedName name="Chave" localSheetId="3">#REF!</definedName>
    <definedName name="Chave" localSheetId="2">#REF!</definedName>
    <definedName name="Chave" localSheetId="5">#REF!</definedName>
    <definedName name="Chave" localSheetId="6">#REF!</definedName>
    <definedName name="Chave" localSheetId="4" hidden="1">#REF!</definedName>
    <definedName name="Chave" localSheetId="0">#REF!</definedName>
    <definedName name="Chave">#REF!</definedName>
    <definedName name="Chave1" localSheetId="1">#REF!</definedName>
    <definedName name="Chave1" localSheetId="3">#REF!</definedName>
    <definedName name="Chave1" localSheetId="2">#REF!</definedName>
    <definedName name="Chave1" localSheetId="5">#REF!</definedName>
    <definedName name="Chave1" localSheetId="6">#REF!</definedName>
    <definedName name="Chave1" localSheetId="4" hidden="1">#REF!</definedName>
    <definedName name="Chave1" localSheetId="0">#REF!</definedName>
    <definedName name="Chave1">#REF!</definedName>
    <definedName name="CIM">[11]DADOS!$C$14</definedName>
    <definedName name="CINSMG" localSheetId="4">[45]Pontes!#REF!</definedName>
    <definedName name="CINSMG">[45]Pontes!#REF!</definedName>
    <definedName name="cinsumg" localSheetId="4">[46]Pontes!#REF!</definedName>
    <definedName name="cinsumg">[46]Pontes!#REF!</definedName>
    <definedName name="çl" localSheetId="4" hidden="1">{#N/A,#N/A,FALSE,"MO (2)"}</definedName>
    <definedName name="çl" hidden="1">{#N/A,#N/A,FALSE,"MO (2)"}</definedName>
    <definedName name="Clas" localSheetId="1">#REF!</definedName>
    <definedName name="Clas" localSheetId="3">#REF!</definedName>
    <definedName name="Clas" localSheetId="2">#REF!</definedName>
    <definedName name="Clas" localSheetId="5">#REF!</definedName>
    <definedName name="Clas" localSheetId="6">#REF!</definedName>
    <definedName name="Clas" localSheetId="4" hidden="1">MAX(LEN(#REF!))</definedName>
    <definedName name="Clas" localSheetId="0">#REF!</definedName>
    <definedName name="Clas">#REF!</definedName>
    <definedName name="Clas_1" localSheetId="5">#REF!</definedName>
    <definedName name="Clas_1" localSheetId="6">#REF!</definedName>
    <definedName name="Clas_1" localSheetId="4" hidden="1">MAX(LEN(#REF!))</definedName>
    <definedName name="Clas_1">#REF!</definedName>
    <definedName name="Cliente" hidden="1">""</definedName>
    <definedName name="Cls" localSheetId="5">#REF!</definedName>
    <definedName name="Cls" localSheetId="6">#REF!</definedName>
    <definedName name="Cls" localSheetId="4" hidden="1">#N/A</definedName>
    <definedName name="Cls">#REF!</definedName>
    <definedName name="CM_30" localSheetId="4">#REF!</definedName>
    <definedName name="CM_30">#REF!</definedName>
    <definedName name="Cod" localSheetId="1">#REF!</definedName>
    <definedName name="Cod" localSheetId="3">#REF!</definedName>
    <definedName name="Cod" localSheetId="2">#REF!</definedName>
    <definedName name="Cod" localSheetId="5">#REF!</definedName>
    <definedName name="Cod" localSheetId="6">#REF!</definedName>
    <definedName name="Cod" localSheetId="4" hidden="1">#REF!</definedName>
    <definedName name="Cod" localSheetId="0">#REF!</definedName>
    <definedName name="Cod">#REF!</definedName>
    <definedName name="Cód.">'[47]TPU-MARÇO_2002'!$B$2:$B$1965</definedName>
    <definedName name="cod.1" localSheetId="4">#REF!</definedName>
    <definedName name="cod.1">#REF!</definedName>
    <definedName name="cod.2" localSheetId="4">#REF!</definedName>
    <definedName name="cod.2">#REF!</definedName>
    <definedName name="Cód.3" localSheetId="4">#REF!</definedName>
    <definedName name="Cód.3">#REF!</definedName>
    <definedName name="Cód.4">'[47]TPU-MARÇO_2002'!$D$2:$D$1965</definedName>
    <definedName name="Cód.Equip." localSheetId="4">#REF!</definedName>
    <definedName name="Cód.Equip.">#REF!</definedName>
    <definedName name="Cód.SER">'[47]TPU-MARÇO_2002'!$H$2:$H$20</definedName>
    <definedName name="Cód.serv." localSheetId="4">#REF!</definedName>
    <definedName name="Cód.serv.">#REF!</definedName>
    <definedName name="cod_ativ_auxil">"$#REF!.$B$6:$B$4987"</definedName>
    <definedName name="Codigo" localSheetId="1">#REF!</definedName>
    <definedName name="Codigo" localSheetId="3">#REF!</definedName>
    <definedName name="Codigo" localSheetId="2">#REF!</definedName>
    <definedName name="Codigo" localSheetId="5">#REF!</definedName>
    <definedName name="Codigo" localSheetId="6">#REF!</definedName>
    <definedName name="CODIGO" localSheetId="4">#REF!</definedName>
    <definedName name="Codigo" localSheetId="0">#REF!</definedName>
    <definedName name="Codigo">#REF!</definedName>
    <definedName name="Código" localSheetId="4">#REF!</definedName>
    <definedName name="Código">#REF!</definedName>
    <definedName name="CÓDIGOSCG" localSheetId="4">#REF!</definedName>
    <definedName name="CÓDIGOSCG">#REF!</definedName>
    <definedName name="COFINS" localSheetId="1">'12C - Antigo'!$E$7</definedName>
    <definedName name="COFINS" localSheetId="3">'14B sem prod.'!$E$7</definedName>
    <definedName name="COFINS" localSheetId="2">'Antigo 12G'!$E$7</definedName>
    <definedName name="Coluna" localSheetId="1">#REF!</definedName>
    <definedName name="Coluna" localSheetId="3">#REF!</definedName>
    <definedName name="Coluna" localSheetId="2">#REF!</definedName>
    <definedName name="Coluna" localSheetId="5">#REF!</definedName>
    <definedName name="Coluna" localSheetId="6">#REF!</definedName>
    <definedName name="Coluna" localSheetId="4" hidden="1">#REF!</definedName>
    <definedName name="Coluna" localSheetId="0">#REF!</definedName>
    <definedName name="Coluna">#REF!</definedName>
    <definedName name="Comp" localSheetId="1">#REF!</definedName>
    <definedName name="Comp" localSheetId="3">#REF!</definedName>
    <definedName name="Comp" localSheetId="2">#REF!</definedName>
    <definedName name="Comp" localSheetId="5">#REF!</definedName>
    <definedName name="Comp" localSheetId="6">#REF!</definedName>
    <definedName name="Comp" localSheetId="4" hidden="1">#REF!</definedName>
    <definedName name="Comp" localSheetId="0">#REF!</definedName>
    <definedName name="Comp">#REF!</definedName>
    <definedName name="Comp_Área_Vol._25" localSheetId="4">#REF!</definedName>
    <definedName name="Comp_Área_Vol._25">#REF!</definedName>
    <definedName name="Comp_Área_Vol_" localSheetId="4">#REF!</definedName>
    <definedName name="Comp_Área_Vol_">#REF!</definedName>
    <definedName name="Comparativo3">#N/A</definedName>
    <definedName name="compeqp" localSheetId="4">#REF!</definedName>
    <definedName name="compeqp">#REF!</definedName>
    <definedName name="COMPOSICAO">[39]MARSHALL!$O$369:$AE$390</definedName>
    <definedName name="composicoes" localSheetId="4">#REF!</definedName>
    <definedName name="composicoes">#REF!</definedName>
    <definedName name="CONS.ASF." localSheetId="4">#REF!</definedName>
    <definedName name="CONS.ASF.">#REF!</definedName>
    <definedName name="CONSERVAÇÃO" localSheetId="4">#REF!</definedName>
    <definedName name="CONSERVAÇÃO">#REF!</definedName>
    <definedName name="consumo.2" localSheetId="4">#REF!</definedName>
    <definedName name="consumo.2">#REF!</definedName>
    <definedName name="Consumodemateriais" localSheetId="4">#N/A</definedName>
    <definedName name="Consumodemateriais">#N/A</definedName>
    <definedName name="CONTRATOS" localSheetId="4">#REF!</definedName>
    <definedName name="CONTRATOS">#REF!</definedName>
    <definedName name="Cortes" localSheetId="4">#REF!</definedName>
    <definedName name="Cortes">#REF!</definedName>
    <definedName name="COTACAO" localSheetId="5">#REF!</definedName>
    <definedName name="COTACAO" localSheetId="6">#REF!</definedName>
    <definedName name="COTACAO">#REF!</definedName>
    <definedName name="CpuAux" localSheetId="1">#REF!</definedName>
    <definedName name="CpuAux" localSheetId="3">#REF!</definedName>
    <definedName name="CpuAux" localSheetId="2">#REF!</definedName>
    <definedName name="CpuAux" localSheetId="5">#REF!</definedName>
    <definedName name="CpuAux" localSheetId="6">#REF!</definedName>
    <definedName name="CpuAux" localSheetId="4" hidden="1">#REF!</definedName>
    <definedName name="CpuAux" localSheetId="0">#REF!</definedName>
    <definedName name="CpuAux">#REF!</definedName>
    <definedName name="CPUs" localSheetId="1">#REF!</definedName>
    <definedName name="CPUs" localSheetId="3">#REF!</definedName>
    <definedName name="CPUs" localSheetId="2">#REF!</definedName>
    <definedName name="CPUs" localSheetId="5">#REF!</definedName>
    <definedName name="CPUs" localSheetId="6">#REF!</definedName>
    <definedName name="CPUs" localSheetId="4" hidden="1">#REF!</definedName>
    <definedName name="CPUs" localSheetId="0">#REF!</definedName>
    <definedName name="CPUs">#REF!</definedName>
    <definedName name="CRIT" localSheetId="1">#REF!</definedName>
    <definedName name="CRIT" localSheetId="3">#REF!</definedName>
    <definedName name="CRIT" localSheetId="2">#REF!</definedName>
    <definedName name="CRIT" localSheetId="5">#REF!</definedName>
    <definedName name="CRIT" localSheetId="6">#REF!</definedName>
    <definedName name="CRIT" localSheetId="4" hidden="1">#REF!</definedName>
    <definedName name="CRIT" localSheetId="0">#REF!</definedName>
    <definedName name="CRIT">#REF!</definedName>
    <definedName name="_xlnm.Criteria" localSheetId="4" hidden="1">#REF!</definedName>
    <definedName name="_xlnm.Criteria" hidden="1">#REF!</definedName>
    <definedName name="CRO" localSheetId="4" hidden="1">{#N/A,#N/A,FALSE,"MO (2)"}</definedName>
    <definedName name="CRO" hidden="1">{#N/A,#N/A,FALSE,"MO (2)"}</definedName>
    <definedName name="Cron" localSheetId="5">#REF!</definedName>
    <definedName name="Cron" localSheetId="6">#REF!</definedName>
    <definedName name="Cron" localSheetId="4" hidden="1">{#N/A,#N/A,FALSE,"MO (2)"}</definedName>
    <definedName name="Cron" localSheetId="0">#REF!</definedName>
    <definedName name="Cron">#REF!</definedName>
    <definedName name="Cron_1" localSheetId="5">#REF!</definedName>
    <definedName name="Cron_1" localSheetId="6">#REF!</definedName>
    <definedName name="Cron_1" localSheetId="4" hidden="1">{#N/A,#N/A,FALSE,"MO (2)"}</definedName>
    <definedName name="Cron_1" localSheetId="0">#REF!</definedName>
    <definedName name="Cron_1">#REF!</definedName>
    <definedName name="CRONO" localSheetId="4">#REF!</definedName>
    <definedName name="CRONO">#REF!</definedName>
    <definedName name="CRONO_25" localSheetId="4">#REF!</definedName>
    <definedName name="CRONO_25">#REF!</definedName>
    <definedName name="Cronogr." localSheetId="4">'[48]CR LOTE 02'!#REF!</definedName>
    <definedName name="Cronogr.">'[48]CR LOTE 02'!#REF!</definedName>
    <definedName name="cronograma" localSheetId="5">#REF!</definedName>
    <definedName name="cronograma" localSheetId="6">#REF!</definedName>
    <definedName name="cronograma" localSheetId="4" hidden="1">{#N/A,#N/A,TRUE,"Plan1"}</definedName>
    <definedName name="cronograma" localSheetId="0">#REF!</definedName>
    <definedName name="cronograma">#REF!</definedName>
    <definedName name="cronograma_1" localSheetId="4" hidden="1">{#N/A,#N/A,TRUE,"Plan1"}</definedName>
    <definedName name="cronograma_1" hidden="1">{#N/A,#N/A,TRUE,"Plan1"}</definedName>
    <definedName name="CROQUI" localSheetId="4" hidden="1">{#N/A,#N/A,TRUE,"Serviços"}</definedName>
    <definedName name="CROQUI" hidden="1">{#N/A,#N/A,TRUE,"Serviços"}</definedName>
    <definedName name="CROQUIAAAA" localSheetId="4" hidden="1">{#N/A,#N/A,TRUE,"Serviços"}</definedName>
    <definedName name="CROQUIAAAA" hidden="1">{#N/A,#N/A,TRUE,"Serviços"}</definedName>
    <definedName name="Croquiiii" localSheetId="4">#N/A</definedName>
    <definedName name="Croquiiii">#N/A</definedName>
    <definedName name="Croquiiii_38" localSheetId="4">#N/A</definedName>
    <definedName name="Croquiiii_38">#N/A</definedName>
    <definedName name="CS">'[49]CS#'!$A$3:$K$12</definedName>
    <definedName name="CSA" localSheetId="4">[17]SERVIÇOS!#REF!</definedName>
    <definedName name="CSA">[17]SERVIÇOS!#REF!</definedName>
    <definedName name="CST" localSheetId="4">[17]SERVIÇOS!#REF!</definedName>
    <definedName name="CST">[17]SERVIÇOS!#REF!</definedName>
    <definedName name="cu" localSheetId="5">#REF!</definedName>
    <definedName name="cu" localSheetId="6">#REF!</definedName>
    <definedName name="cu" localSheetId="4" hidden="1">{#N/A,#N/A,TRUE,"Serviços"}</definedName>
    <definedName name="cu" localSheetId="0">#REF!</definedName>
    <definedName name="cu">#REF!</definedName>
    <definedName name="Cun" localSheetId="5">#REF!</definedName>
    <definedName name="Cun" localSheetId="6">#REF!</definedName>
    <definedName name="Cun" localSheetId="4" hidden="1">VLOOKUP(#REF!,CRONOGRAMA!rec,5,0)</definedName>
    <definedName name="Cun" localSheetId="0">#REF!</definedName>
    <definedName name="Cun">#REF!</definedName>
    <definedName name="CunEq" localSheetId="1">#REF!</definedName>
    <definedName name="CunEq" localSheetId="3">#REF!</definedName>
    <definedName name="CunEq" localSheetId="2">#REF!</definedName>
    <definedName name="CunEq" localSheetId="5">#REF!</definedName>
    <definedName name="CunEq" localSheetId="6">#REF!</definedName>
    <definedName name="CunEq" localSheetId="4" hidden="1">SUM(IF(#REF! =#REF!,(#REF!)*(#REF!="EQ")))</definedName>
    <definedName name="CunEq" localSheetId="0">#REF!</definedName>
    <definedName name="CunEq">#REF!</definedName>
    <definedName name="CunEq_1" localSheetId="5">#REF!</definedName>
    <definedName name="CunEq_1" localSheetId="6">#REF!</definedName>
    <definedName name="CunEq_1" localSheetId="4" hidden="1">SUM(IF(#REF! =#REF!,(#REF!)*(#REF!="EQ")))</definedName>
    <definedName name="CunEq_1">#REF!</definedName>
    <definedName name="CunMo" localSheetId="1">#REF!</definedName>
    <definedName name="CunMo" localSheetId="3">#REF!</definedName>
    <definedName name="CunMo" localSheetId="2">#REF!</definedName>
    <definedName name="CunMo" localSheetId="5">#REF!</definedName>
    <definedName name="CunMo" localSheetId="6">#REF!</definedName>
    <definedName name="CunMo" localSheetId="4" hidden="1">SUM(IF(#REF! =#REF!,(#REF!)*(#REF!="MO")))</definedName>
    <definedName name="CunMo" localSheetId="0">#REF!</definedName>
    <definedName name="CunMo">#REF!</definedName>
    <definedName name="CunMo_1" localSheetId="5">#REF!</definedName>
    <definedName name="CunMo_1" localSheetId="6">#REF!</definedName>
    <definedName name="CunMo_1" localSheetId="4" hidden="1">SUM(IF(#REF! =#REF!,(#REF!)*(#REF!="MO")))</definedName>
    <definedName name="CunMo_1">#REF!</definedName>
    <definedName name="CunMp" localSheetId="1">#REF!</definedName>
    <definedName name="CunMp" localSheetId="3">#REF!</definedName>
    <definedName name="CunMp" localSheetId="2">#REF!</definedName>
    <definedName name="CunMp" localSheetId="5">#REF!</definedName>
    <definedName name="CunMp" localSheetId="6">#REF!</definedName>
    <definedName name="CunMp" localSheetId="4" hidden="1">SUM(IF(#REF! =#REF!,(#REF!)*(#REF!="MP")))</definedName>
    <definedName name="CunMp" localSheetId="0">#REF!</definedName>
    <definedName name="CunMp">#REF!</definedName>
    <definedName name="CunMp_1" localSheetId="5">#REF!</definedName>
    <definedName name="CunMp_1" localSheetId="6">#REF!</definedName>
    <definedName name="CunMp_1" localSheetId="4" hidden="1">SUM(IF(#REF! =#REF!,(#REF!)*(#REF!="MP")))</definedName>
    <definedName name="CunMp_1">#REF!</definedName>
    <definedName name="CUP">#N/A</definedName>
    <definedName name="CURRENCY" localSheetId="4">#REF!</definedName>
    <definedName name="CURRENCY">#REF!</definedName>
    <definedName name="CUSTO" localSheetId="4">#REF!</definedName>
    <definedName name="CUSTO">#REF!</definedName>
    <definedName name="Custo_parcial" localSheetId="4">#REF!</definedName>
    <definedName name="Custo_parcial">#REF!</definedName>
    <definedName name="d" localSheetId="3">'14B sem prod.'!$H$8</definedName>
    <definedName name="d" localSheetId="4">#REF!</definedName>
    <definedName name="d">#REF!</definedName>
    <definedName name="d_25" localSheetId="4">#REF!</definedName>
    <definedName name="d_25">#REF!</definedName>
    <definedName name="d1a" localSheetId="4">#REF!</definedName>
    <definedName name="d1a">#REF!</definedName>
    <definedName name="d2a" localSheetId="4">#REF!</definedName>
    <definedName name="d2a">#REF!</definedName>
    <definedName name="D2EI" localSheetId="4">#REF!</definedName>
    <definedName name="D2EI">#REF!</definedName>
    <definedName name="DA" localSheetId="4">#REF!</definedName>
    <definedName name="DA">#REF!</definedName>
    <definedName name="DADADA" localSheetId="4" hidden="1">{#N/A,#N/A,FALSE,"MO (2)"}</definedName>
    <definedName name="DADADA" hidden="1">{#N/A,#N/A,FALSE,"MO (2)"}</definedName>
    <definedName name="dadinho" localSheetId="4">#REF!</definedName>
    <definedName name="dadinho">#REF!</definedName>
    <definedName name="dadinho_29" localSheetId="4">#REF!</definedName>
    <definedName name="dadinho_29">#REF!</definedName>
    <definedName name="dadinho_31" localSheetId="4">#REF!</definedName>
    <definedName name="dadinho_31">#REF!</definedName>
    <definedName name="dadinho_40" localSheetId="4">#REF!</definedName>
    <definedName name="dadinho_40">#REF!</definedName>
    <definedName name="dadinho_41" localSheetId="4">#REF!</definedName>
    <definedName name="dadinho_41">#REF!</definedName>
    <definedName name="dadinho_42" localSheetId="4">#REF!</definedName>
    <definedName name="dadinho_42">#REF!</definedName>
    <definedName name="dadinho_46" localSheetId="4">#REF!</definedName>
    <definedName name="dadinho_46">#REF!</definedName>
    <definedName name="dadinho_47" localSheetId="4">#REF!</definedName>
    <definedName name="dadinho_47">#REF!</definedName>
    <definedName name="dadinho_48" localSheetId="4">#REF!</definedName>
    <definedName name="dadinho_48">#REF!</definedName>
    <definedName name="dadinho_50" localSheetId="4">#REF!</definedName>
    <definedName name="dadinho_50">#REF!</definedName>
    <definedName name="dadinho_51" localSheetId="4">#REF!</definedName>
    <definedName name="dadinho_51">#REF!</definedName>
    <definedName name="dadinho_52" localSheetId="4">#REF!</definedName>
    <definedName name="dadinho_52">#REF!</definedName>
    <definedName name="DADO">[50]CadastroPat!$A$2:$A$717</definedName>
    <definedName name="DADOS" localSheetId="4">#REF!</definedName>
    <definedName name="DADOS">#REF!</definedName>
    <definedName name="DADOS_29" localSheetId="4">#REF!</definedName>
    <definedName name="DADOS_29">#REF!</definedName>
    <definedName name="DADOS_31" localSheetId="4">#REF!</definedName>
    <definedName name="DADOS_31">#REF!</definedName>
    <definedName name="DADOS_40" localSheetId="4">#REF!</definedName>
    <definedName name="DADOS_40">#REF!</definedName>
    <definedName name="DADOS_41" localSheetId="4">#REF!</definedName>
    <definedName name="DADOS_41">#REF!</definedName>
    <definedName name="DADOS_42" localSheetId="4">#REF!</definedName>
    <definedName name="DADOS_42">#REF!</definedName>
    <definedName name="DADOS_46" localSheetId="4">#REF!</definedName>
    <definedName name="DADOS_46">#REF!</definedName>
    <definedName name="DADOS_47" localSheetId="4">#REF!</definedName>
    <definedName name="DADOS_47">#REF!</definedName>
    <definedName name="DADOS_48" localSheetId="4">#REF!</definedName>
    <definedName name="DADOS_48">#REF!</definedName>
    <definedName name="DADOS_50" localSheetId="4">#REF!</definedName>
    <definedName name="DADOS_50">#REF!</definedName>
    <definedName name="DADOS_51" localSheetId="4">#REF!</definedName>
    <definedName name="DADOS_51">#REF!</definedName>
    <definedName name="DADOS_52" localSheetId="4">#REF!</definedName>
    <definedName name="DADOS_52">#REF!</definedName>
    <definedName name="Dados_Primário" localSheetId="4">#REF!</definedName>
    <definedName name="Dados_Primário">#REF!</definedName>
    <definedName name="DAER1" localSheetId="5">#REF!</definedName>
    <definedName name="DAER1" localSheetId="6">#REF!</definedName>
    <definedName name="DAER1" localSheetId="4" hidden="1">{#N/A,#N/A,TRUE,"Serviços"}</definedName>
    <definedName name="DAER1" localSheetId="0">#REF!</definedName>
    <definedName name="DAER1">#REF!</definedName>
    <definedName name="DAER11" localSheetId="5">#REF!</definedName>
    <definedName name="DAER11" localSheetId="6">#REF!</definedName>
    <definedName name="DAER11" localSheetId="4" hidden="1">{#N/A,#N/A,TRUE,"Serviços"}</definedName>
    <definedName name="DAER11" localSheetId="0">#REF!</definedName>
    <definedName name="DAER11">#REF!</definedName>
    <definedName name="Daniel" localSheetId="4" hidden="1">{#N/A,#N/A,FALSE,"MO (2)"}</definedName>
    <definedName name="Daniel" hidden="1">{#N/A,#N/A,FALSE,"MO (2)"}</definedName>
    <definedName name="Data" localSheetId="4">#REF!</definedName>
    <definedName name="Data">#REF!</definedName>
    <definedName name="Data_Final" localSheetId="4">#REF!</definedName>
    <definedName name="Data_Final">#REF!</definedName>
    <definedName name="Data_Final_25" localSheetId="4">#REF!</definedName>
    <definedName name="Data_Final_25">#REF!</definedName>
    <definedName name="Data_Início" localSheetId="4">#REF!</definedName>
    <definedName name="Data_Início">#REF!</definedName>
    <definedName name="Data_Início_25" localSheetId="4">#REF!</definedName>
    <definedName name="Data_Início_25">#REF!</definedName>
    <definedName name="dc" localSheetId="4">[18]COMPOS1!#REF!</definedName>
    <definedName name="dc">[18]COMPOS1!#REF!</definedName>
    <definedName name="DD" localSheetId="4">#REF!</definedName>
    <definedName name="DD">#REF!</definedName>
    <definedName name="ddd">#N/A</definedName>
    <definedName name="DDDD">#N/A</definedName>
    <definedName name="DDDD_25">#N/A</definedName>
    <definedName name="DDDD_28">#N/A</definedName>
    <definedName name="DDDD_29">#N/A</definedName>
    <definedName name="DDDD_31">#N/A</definedName>
    <definedName name="DDDD_37">#N/A</definedName>
    <definedName name="dddddd" localSheetId="4">[4]COMPOS1!#REF!</definedName>
    <definedName name="dddddd">[4]COMPOS1!#REF!</definedName>
    <definedName name="ddere" localSheetId="5">#REF!</definedName>
    <definedName name="ddere" localSheetId="6">#REF!</definedName>
    <definedName name="ddere" localSheetId="4" hidden="1">{#N/A,#N/A,FALSE,"MO (2)"}</definedName>
    <definedName name="ddere" localSheetId="0">#REF!</definedName>
    <definedName name="ddere">#REF!</definedName>
    <definedName name="dea" localSheetId="4">#REF!</definedName>
    <definedName name="dea">#REF!</definedName>
    <definedName name="deb" localSheetId="5">#REF!</definedName>
    <definedName name="deb" localSheetId="6">#REF!</definedName>
    <definedName name="deb" localSheetId="4" hidden="1">#REF!</definedName>
    <definedName name="deb">#REF!</definedName>
    <definedName name="Declaração" localSheetId="4">[43]Pontes!#REF!</definedName>
    <definedName name="Declaração">[43]Pontes!#REF!</definedName>
    <definedName name="defensas" localSheetId="5">#REF!</definedName>
    <definedName name="defensas" localSheetId="6">#REF!</definedName>
    <definedName name="defensas">#REF!</definedName>
    <definedName name="defghj" localSheetId="4" hidden="1">{#N/A,#N/A,FALSE,"MO (2)"}</definedName>
    <definedName name="defghj" hidden="1">{#N/A,#N/A,FALSE,"MO (2)"}</definedName>
    <definedName name="deinfra072005">"$#REF!.$A$32:$O$1004"</definedName>
    <definedName name="deinfra072005_1">0</definedName>
    <definedName name="deinfra072005_10">0</definedName>
    <definedName name="deinfra072005_11">0</definedName>
    <definedName name="deinfra072005_12">0</definedName>
    <definedName name="deinfra072005_13">0</definedName>
    <definedName name="deinfra072005_14">0</definedName>
    <definedName name="deinfra072005_15">0</definedName>
    <definedName name="deinfra072005_16">0</definedName>
    <definedName name="deinfra072005_17">0</definedName>
    <definedName name="deinfra072005_18">0</definedName>
    <definedName name="deinfra072005_19">0</definedName>
    <definedName name="deinfra072005_2">0</definedName>
    <definedName name="deinfra072005_20">0</definedName>
    <definedName name="deinfra072005_21">0</definedName>
    <definedName name="deinfra072005_22">0</definedName>
    <definedName name="deinfra072005_23">0</definedName>
    <definedName name="deinfra072005_24">0</definedName>
    <definedName name="deinfra072005_25">0</definedName>
    <definedName name="deinfra072005_26">0</definedName>
    <definedName name="deinfra072005_27">0</definedName>
    <definedName name="deinfra072005_3">0</definedName>
    <definedName name="deinfra072005_4">0</definedName>
    <definedName name="deinfra072005_5">0</definedName>
    <definedName name="deinfra072005_6">0</definedName>
    <definedName name="deinfra072005_7">0</definedName>
    <definedName name="deinfra072005_8">0</definedName>
    <definedName name="deinfra072005_9">0</definedName>
    <definedName name="deinfra072005pmf052006">"$#REF!.$B$7:$C$2056"</definedName>
    <definedName name="deinfra072005pmf052006_1">0</definedName>
    <definedName name="deinfra072005pmf052006_10">0</definedName>
    <definedName name="deinfra072005pmf052006_11">0</definedName>
    <definedName name="deinfra072005pmf052006_12">0</definedName>
    <definedName name="deinfra072005pmf052006_13">0</definedName>
    <definedName name="deinfra072005pmf052006_14">0</definedName>
    <definedName name="deinfra072005pmf052006_15">0</definedName>
    <definedName name="deinfra072005pmf052006_16">0</definedName>
    <definedName name="deinfra072005pmf052006_17">0</definedName>
    <definedName name="deinfra072005pmf052006_18">0</definedName>
    <definedName name="deinfra072005pmf052006_19">0</definedName>
    <definedName name="deinfra072005pmf052006_2">0</definedName>
    <definedName name="deinfra072005pmf052006_20">0</definedName>
    <definedName name="deinfra072005pmf052006_21">0</definedName>
    <definedName name="deinfra072005pmf052006_22">0</definedName>
    <definedName name="deinfra072005pmf052006_23">0</definedName>
    <definedName name="deinfra072005pmf052006_24">0</definedName>
    <definedName name="deinfra072005pmf052006_25">0</definedName>
    <definedName name="deinfra072005pmf052006_26">0</definedName>
    <definedName name="deinfra072005pmf052006_27">0</definedName>
    <definedName name="deinfra072005pmf052006_3">0</definedName>
    <definedName name="deinfra072005pmf052006_4">0</definedName>
    <definedName name="deinfra072005pmf052006_5">0</definedName>
    <definedName name="deinfra072005pmf052006_6">0</definedName>
    <definedName name="deinfra072005pmf052006_7">0</definedName>
    <definedName name="deinfra072005pmf052006_8">0</definedName>
    <definedName name="deinfra072005pmf052006_9">0</definedName>
    <definedName name="DEMONSTRATIVO_DO_RESULTADO_GERENCIAL___DGR" localSheetId="4">#REF!</definedName>
    <definedName name="DEMONSTRATIVO_DO_RESULTADO_GERENCIAL___DGR">#REF!</definedName>
    <definedName name="Densidades" localSheetId="4">#REF!</definedName>
    <definedName name="Densidades">#REF!</definedName>
    <definedName name="DEQUIP" localSheetId="4">#REF!</definedName>
    <definedName name="DEQUIP">#REF!</definedName>
    <definedName name="DEQUIP_25" localSheetId="4">#REF!</definedName>
    <definedName name="DEQUIP_25">#REF!</definedName>
    <definedName name="DER">'[47]TPU-MARÇO_2002'!$E$2:$E$1965</definedName>
    <definedName name="dergerh" localSheetId="4" hidden="1">{#N/A,#N/A,FALSE,"MO (2)"}</definedName>
    <definedName name="dergerh" hidden="1">{#N/A,#N/A,FALSE,"MO (2)"}</definedName>
    <definedName name="DESA">#N/A</definedName>
    <definedName name="DescAux" localSheetId="5">#REF!</definedName>
    <definedName name="DescAux" localSheetId="6">#REF!</definedName>
    <definedName name="DescAux" localSheetId="4" hidden="1">#N/A</definedName>
    <definedName name="DescAux">#REF!</definedName>
    <definedName name="desconto" localSheetId="4">#REF!</definedName>
    <definedName name="desconto">#REF!</definedName>
    <definedName name="desconto2" localSheetId="4">#REF!</definedName>
    <definedName name="desconto2">#REF!</definedName>
    <definedName name="descricao" localSheetId="4">#REF!</definedName>
    <definedName name="descricao">#REF!</definedName>
    <definedName name="DESM">[11]DADOS!$C$22</definedName>
    <definedName name="Desmatamento" localSheetId="4">#REF!</definedName>
    <definedName name="Desmatamento">#REF!</definedName>
    <definedName name="DEZA" localSheetId="4">#REF!</definedName>
    <definedName name="DEZA">#REF!</definedName>
    <definedName name="DF" localSheetId="1">'12C - Antigo'!$E$8</definedName>
    <definedName name="DF" localSheetId="3">'14B sem prod.'!$E$8</definedName>
    <definedName name="DF" localSheetId="2">'Antigo 12G'!$E$8</definedName>
    <definedName name="DFD">#N/A</definedName>
    <definedName name="DFDFD">#N/A</definedName>
    <definedName name="dfdfdfd" localSheetId="5">#REF!</definedName>
    <definedName name="dfdfdfd" localSheetId="6">#REF!</definedName>
    <definedName name="dfdfdfd" localSheetId="4" hidden="1">{#N/A,#N/A,FALSE,"MO (2)"}</definedName>
    <definedName name="dfdfdfd" localSheetId="0">#REF!</definedName>
    <definedName name="dfdfdfd">#REF!</definedName>
    <definedName name="DFGDFG" localSheetId="4">#REF!</definedName>
    <definedName name="DFGDFG">#REF!</definedName>
    <definedName name="dfgs" localSheetId="5">#REF!</definedName>
    <definedName name="dfgs" localSheetId="6">#REF!</definedName>
    <definedName name="dfgs" localSheetId="4" hidden="1">{#N/A,#N/A,TRUE,"Serviços"}</definedName>
    <definedName name="dfgs" localSheetId="0">#REF!</definedName>
    <definedName name="dfgs">#REF!</definedName>
    <definedName name="dfgss" localSheetId="5">#REF!</definedName>
    <definedName name="dfgss" localSheetId="6">#REF!</definedName>
    <definedName name="dfgss" localSheetId="4" hidden="1">{#N/A,#N/A,TRUE,"Serviços"}</definedName>
    <definedName name="dfgss" localSheetId="0">#REF!</definedName>
    <definedName name="dfgss">#REF!</definedName>
    <definedName name="DFJF" localSheetId="4">#REF!</definedName>
    <definedName name="DFJF">#REF!</definedName>
    <definedName name="dflt2" localSheetId="4">'[51]Personalizar demonstrativo'!$G$21</definedName>
    <definedName name="dflt2">'[52]Personalizar demonstrativo'!$G$21</definedName>
    <definedName name="DGA" localSheetId="4">'[25]PRO-08'!#REF!</definedName>
    <definedName name="DGA">'[25]PRO-08'!#REF!</definedName>
    <definedName name="DGA_10" localSheetId="4">'[26]PRO-08'!#REF!</definedName>
    <definedName name="DGA_10">'[26]PRO-08'!#REF!</definedName>
    <definedName name="DGA_25" localSheetId="4">'[26]PRO-08'!#REF!</definedName>
    <definedName name="DGA_25">'[26]PRO-08'!#REF!</definedName>
    <definedName name="DGA_27" localSheetId="4">'[26]PRO-08'!#REF!</definedName>
    <definedName name="DGA_27">'[26]PRO-08'!#REF!</definedName>
    <definedName name="DGA_29" localSheetId="4">'[26]PRO-08'!#REF!</definedName>
    <definedName name="DGA_29">'[26]PRO-08'!#REF!</definedName>
    <definedName name="DGA_9" localSheetId="4">'[26]PRO-08'!#REF!</definedName>
    <definedName name="DGA_9">'[26]PRO-08'!#REF!</definedName>
    <definedName name="DGF" localSheetId="5">#REF!</definedName>
    <definedName name="DGF" localSheetId="6">#REF!</definedName>
    <definedName name="DGF" localSheetId="4" hidden="1">{#N/A,#N/A,FALSE,"MO (2)"}</definedName>
    <definedName name="DGF" localSheetId="0">#REF!</definedName>
    <definedName name="DGF">#REF!</definedName>
    <definedName name="DGF_1" localSheetId="5">#REF!</definedName>
    <definedName name="DGF_1" localSheetId="6">#REF!</definedName>
    <definedName name="DGF_1" localSheetId="4" hidden="1">{#N/A,#N/A,FALSE,"MO (2)"}</definedName>
    <definedName name="DGF_1" localSheetId="0">#REF!</definedName>
    <definedName name="DGF_1">#REF!</definedName>
    <definedName name="DIA">[53]INVENTÁRIO!$B$2</definedName>
    <definedName name="DIAS" localSheetId="4">#REF!</definedName>
    <definedName name="DIAS">#REF!</definedName>
    <definedName name="diesel" localSheetId="4">#REF!</definedName>
    <definedName name="diesel">#REF!</definedName>
    <definedName name="diesel100">[12]INVENTÁRIO!$D$5</definedName>
    <definedName name="DIESEL2">[13]INVENTÁRIO!$D$5</definedName>
    <definedName name="DIGITAL" localSheetId="4">#N/A</definedName>
    <definedName name="DIGITAL">#N/A</definedName>
    <definedName name="DIGITAL_25" localSheetId="4">#N/A</definedName>
    <definedName name="DIGITAL_25">#N/A</definedName>
    <definedName name="DISTA" localSheetId="4">#REF!</definedName>
    <definedName name="DISTA">#REF!</definedName>
    <definedName name="DISTP" localSheetId="4">#REF!</definedName>
    <definedName name="DISTP">#REF!</definedName>
    <definedName name="DISTS" localSheetId="4">#REF!</definedName>
    <definedName name="DISTS">#REF!</definedName>
    <definedName name="DJ" localSheetId="4">#REF!</definedName>
    <definedName name="DJ">#REF!</definedName>
    <definedName name="DJ_25" localSheetId="4">#REF!</definedName>
    <definedName name="DJ_25">#REF!</definedName>
    <definedName name="DMT">'[54]C.U'!$D$1651,'[54]C.U'!$D$1155</definedName>
    <definedName name="DMT.BET.CBA">[29]Diagrama!$E$54</definedName>
    <definedName name="dmt_1">0</definedName>
    <definedName name="dmt_10">0</definedName>
    <definedName name="dmt_11">0</definedName>
    <definedName name="dmt_12">0</definedName>
    <definedName name="dmt_13">0</definedName>
    <definedName name="dmt_14">0</definedName>
    <definedName name="dmt_15">0</definedName>
    <definedName name="dmt_16">0</definedName>
    <definedName name="dmt_17">0</definedName>
    <definedName name="dmt_18">0</definedName>
    <definedName name="dmt_19">0</definedName>
    <definedName name="dmt_2">0</definedName>
    <definedName name="dmt_20">0</definedName>
    <definedName name="dmt_21">0</definedName>
    <definedName name="dmt_22">0</definedName>
    <definedName name="dmt_23">0</definedName>
    <definedName name="dmt_24">0</definedName>
    <definedName name="dmt_25">0</definedName>
    <definedName name="dmt_26">0</definedName>
    <definedName name="dmt_27">0</definedName>
    <definedName name="dmt_28">0</definedName>
    <definedName name="dmt_3">0</definedName>
    <definedName name="dmt_4">0</definedName>
    <definedName name="dmt_5">0</definedName>
    <definedName name="dmt_6">0</definedName>
    <definedName name="dmt_7">0</definedName>
    <definedName name="dmt_8">0</definedName>
    <definedName name="dmt_9">0</definedName>
    <definedName name="DPESSO" localSheetId="4">#REF!</definedName>
    <definedName name="DPESSO">#REF!</definedName>
    <definedName name="DPESSO_25" localSheetId="4">#REF!</definedName>
    <definedName name="DPESSO_25">#REF!</definedName>
    <definedName name="DRENA" localSheetId="4">#REF!</definedName>
    <definedName name="DRENA">#REF!</definedName>
    <definedName name="Drena2" localSheetId="4">#REF!</definedName>
    <definedName name="Drena2">#REF!</definedName>
    <definedName name="DRENAGEM" localSheetId="4">#REF!</definedName>
    <definedName name="DRENAGEM">#REF!</definedName>
    <definedName name="DRENAGEM1" localSheetId="4">#REF!</definedName>
    <definedName name="DRENAGEM1">#REF!</definedName>
    <definedName name="ds" localSheetId="4">#REF!</definedName>
    <definedName name="ds">#REF!</definedName>
    <definedName name="Dsc" localSheetId="5">#REF!</definedName>
    <definedName name="Dsc" localSheetId="6">#REF!</definedName>
    <definedName name="Dsc" localSheetId="4" hidden="1">#N/A</definedName>
    <definedName name="Dsc">#REF!</definedName>
    <definedName name="Dsc_26">NA()</definedName>
    <definedName name="Dsc_27">NA()</definedName>
    <definedName name="DTFINAL" localSheetId="4">#REF!</definedName>
    <definedName name="DTFINAL">#REF!</definedName>
    <definedName name="DTINICIAL" localSheetId="4">#REF!</definedName>
    <definedName name="DTINICIAL">#REF!</definedName>
    <definedName name="DTM" localSheetId="4">#REF!</definedName>
    <definedName name="DTM">#REF!</definedName>
    <definedName name="e" localSheetId="4">#REF!</definedName>
    <definedName name="e">#REF!</definedName>
    <definedName name="E.001" localSheetId="4">#REF!</definedName>
    <definedName name="E.001">#REF!</definedName>
    <definedName name="E.001I" localSheetId="4">#REF!</definedName>
    <definedName name="E.001I">#REF!</definedName>
    <definedName name="E.002" localSheetId="4">#REF!</definedName>
    <definedName name="E.002">#REF!</definedName>
    <definedName name="E.002I" localSheetId="4">#REF!</definedName>
    <definedName name="E.002I">#REF!</definedName>
    <definedName name="E.003" localSheetId="4">#REF!</definedName>
    <definedName name="E.003">#REF!</definedName>
    <definedName name="E.003I" localSheetId="4">#REF!</definedName>
    <definedName name="E.003I">#REF!</definedName>
    <definedName name="E.005" localSheetId="4">#REF!</definedName>
    <definedName name="E.005">#REF!</definedName>
    <definedName name="E.005I" localSheetId="4">#REF!</definedName>
    <definedName name="E.005I">#REF!</definedName>
    <definedName name="E.006" localSheetId="4">#REF!</definedName>
    <definedName name="E.006">#REF!</definedName>
    <definedName name="E.006I" localSheetId="4">#REF!</definedName>
    <definedName name="E.006I">#REF!</definedName>
    <definedName name="E.007" localSheetId="4">#REF!</definedName>
    <definedName name="E.007">#REF!</definedName>
    <definedName name="E.007I" localSheetId="4">#REF!</definedName>
    <definedName name="E.007I">#REF!</definedName>
    <definedName name="E.009" localSheetId="4">#REF!</definedName>
    <definedName name="E.009">#REF!</definedName>
    <definedName name="E.009I" localSheetId="4">#REF!</definedName>
    <definedName name="E.009I">#REF!</definedName>
    <definedName name="E.010" localSheetId="4">#REF!</definedName>
    <definedName name="E.010">#REF!</definedName>
    <definedName name="E.010I" localSheetId="4">#REF!</definedName>
    <definedName name="E.010I">#REF!</definedName>
    <definedName name="E.011" localSheetId="4">#REF!</definedName>
    <definedName name="E.011">#REF!</definedName>
    <definedName name="E.011I" localSheetId="4">#REF!</definedName>
    <definedName name="E.011I">#REF!</definedName>
    <definedName name="E.013" localSheetId="4">#REF!</definedName>
    <definedName name="E.013">#REF!</definedName>
    <definedName name="E.013I" localSheetId="4">#REF!</definedName>
    <definedName name="E.013I">#REF!</definedName>
    <definedName name="E.014" localSheetId="4">#REF!</definedName>
    <definedName name="E.014">#REF!</definedName>
    <definedName name="E.014I" localSheetId="4">#REF!</definedName>
    <definedName name="E.014I">#REF!</definedName>
    <definedName name="E.015" localSheetId="4">#REF!</definedName>
    <definedName name="E.015">#REF!</definedName>
    <definedName name="E.015I" localSheetId="4">#REF!</definedName>
    <definedName name="E.015I">#REF!</definedName>
    <definedName name="E.016" localSheetId="4">#REF!</definedName>
    <definedName name="E.016">#REF!</definedName>
    <definedName name="E.016I" localSheetId="4">#REF!</definedName>
    <definedName name="E.016I">#REF!</definedName>
    <definedName name="E.055" localSheetId="4">#REF!</definedName>
    <definedName name="E.055">#REF!</definedName>
    <definedName name="E.055I" localSheetId="4">#REF!</definedName>
    <definedName name="E.055I">#REF!</definedName>
    <definedName name="E.056" localSheetId="4">#REF!</definedName>
    <definedName name="E.056">#REF!</definedName>
    <definedName name="E.056I" localSheetId="4">#REF!</definedName>
    <definedName name="E.056I">#REF!</definedName>
    <definedName name="E.062" localSheetId="4">#REF!</definedName>
    <definedName name="E.062">#REF!</definedName>
    <definedName name="E.062I" localSheetId="4">#REF!</definedName>
    <definedName name="E.062I">#REF!</definedName>
    <definedName name="E.063" localSheetId="4">#REF!</definedName>
    <definedName name="E.063">#REF!</definedName>
    <definedName name="E.063I" localSheetId="4">#REF!</definedName>
    <definedName name="E.063I">#REF!</definedName>
    <definedName name="E.065" localSheetId="4">#REF!</definedName>
    <definedName name="E.065">#REF!</definedName>
    <definedName name="E.065I" localSheetId="4">#REF!</definedName>
    <definedName name="E.065I">#REF!</definedName>
    <definedName name="E.066" localSheetId="4">#REF!</definedName>
    <definedName name="E.066">#REF!</definedName>
    <definedName name="E.066I" localSheetId="4">#REF!</definedName>
    <definedName name="E.066I">#REF!</definedName>
    <definedName name="E.101" localSheetId="4">#REF!</definedName>
    <definedName name="E.101">#REF!</definedName>
    <definedName name="E.101I" localSheetId="4">#REF!</definedName>
    <definedName name="E.101I">#REF!</definedName>
    <definedName name="E.102" localSheetId="4">#REF!</definedName>
    <definedName name="E.102">#REF!</definedName>
    <definedName name="E.102I" localSheetId="4">#REF!</definedName>
    <definedName name="E.102I">#REF!</definedName>
    <definedName name="E.103" localSheetId="4">#REF!</definedName>
    <definedName name="E.103">#REF!</definedName>
    <definedName name="E.103I" localSheetId="4">#REF!</definedName>
    <definedName name="E.103I">#REF!</definedName>
    <definedName name="E.104" localSheetId="4">#REF!</definedName>
    <definedName name="E.104">#REF!</definedName>
    <definedName name="E.104I" localSheetId="4">#REF!</definedName>
    <definedName name="E.104I">#REF!</definedName>
    <definedName name="E.105" localSheetId="4">#REF!</definedName>
    <definedName name="E.105">#REF!</definedName>
    <definedName name="E.105I" localSheetId="4">#REF!</definedName>
    <definedName name="E.105I">#REF!</definedName>
    <definedName name="E.106" localSheetId="4">#REF!</definedName>
    <definedName name="E.106">#REF!</definedName>
    <definedName name="E.106I" localSheetId="4">#REF!</definedName>
    <definedName name="E.106I">#REF!</definedName>
    <definedName name="E.107" localSheetId="4">#REF!</definedName>
    <definedName name="E.107">#REF!</definedName>
    <definedName name="E.107I" localSheetId="4">#REF!</definedName>
    <definedName name="E.107I">#REF!</definedName>
    <definedName name="E.108" localSheetId="4">#REF!</definedName>
    <definedName name="E.108">#REF!</definedName>
    <definedName name="E.108I" localSheetId="4">#REF!</definedName>
    <definedName name="E.108I">#REF!</definedName>
    <definedName name="E.109" localSheetId="4">#REF!</definedName>
    <definedName name="E.109">#REF!</definedName>
    <definedName name="E.109I" localSheetId="4">#REF!</definedName>
    <definedName name="E.109I">#REF!</definedName>
    <definedName name="E.110" localSheetId="4">#REF!</definedName>
    <definedName name="E.110">#REF!</definedName>
    <definedName name="E.110I" localSheetId="4">#REF!</definedName>
    <definedName name="E.110I">#REF!</definedName>
    <definedName name="E.111" localSheetId="4">#REF!</definedName>
    <definedName name="E.111">#REF!</definedName>
    <definedName name="E.111I" localSheetId="4">#REF!</definedName>
    <definedName name="E.111I">#REF!</definedName>
    <definedName name="E.112" localSheetId="4">#REF!</definedName>
    <definedName name="E.112">#REF!</definedName>
    <definedName name="E.112I" localSheetId="4">#REF!</definedName>
    <definedName name="E.112I">#REF!</definedName>
    <definedName name="E.113" localSheetId="4">#REF!</definedName>
    <definedName name="E.113">#REF!</definedName>
    <definedName name="E.113I" localSheetId="4">#REF!</definedName>
    <definedName name="E.113I">#REF!</definedName>
    <definedName name="E.114" localSheetId="4">#REF!</definedName>
    <definedName name="E.114">#REF!</definedName>
    <definedName name="E.114I" localSheetId="4">#REF!</definedName>
    <definedName name="E.114I">#REF!</definedName>
    <definedName name="E.115" localSheetId="4">#REF!</definedName>
    <definedName name="E.115">#REF!</definedName>
    <definedName name="E.115I" localSheetId="4">#REF!</definedName>
    <definedName name="E.115I">#REF!</definedName>
    <definedName name="E.116" localSheetId="4">#REF!</definedName>
    <definedName name="E.116">#REF!</definedName>
    <definedName name="E.116I" localSheetId="4">#REF!</definedName>
    <definedName name="E.116I">#REF!</definedName>
    <definedName name="E.117" localSheetId="4">#REF!</definedName>
    <definedName name="E.117">#REF!</definedName>
    <definedName name="E.117I" localSheetId="4">#REF!</definedName>
    <definedName name="E.117I">#REF!</definedName>
    <definedName name="E.118" localSheetId="4">#REF!</definedName>
    <definedName name="E.118">#REF!</definedName>
    <definedName name="E.118I" localSheetId="4">#REF!</definedName>
    <definedName name="E.118I">#REF!</definedName>
    <definedName name="E.119" localSheetId="4">#REF!</definedName>
    <definedName name="E.119">#REF!</definedName>
    <definedName name="E.119I" localSheetId="4">#REF!</definedName>
    <definedName name="E.119I">#REF!</definedName>
    <definedName name="E.121" localSheetId="4">#REF!</definedName>
    <definedName name="E.121">#REF!</definedName>
    <definedName name="E.121I" localSheetId="4">#REF!</definedName>
    <definedName name="E.121I">#REF!</definedName>
    <definedName name="E.122" localSheetId="4">#REF!</definedName>
    <definedName name="E.122">#REF!</definedName>
    <definedName name="E.122I" localSheetId="4">#REF!</definedName>
    <definedName name="E.122I">#REF!</definedName>
    <definedName name="E.123" localSheetId="4">#REF!</definedName>
    <definedName name="E.123">#REF!</definedName>
    <definedName name="E.123I" localSheetId="4">#REF!</definedName>
    <definedName name="E.123I">#REF!</definedName>
    <definedName name="E.124" localSheetId="4">#REF!</definedName>
    <definedName name="E.124">#REF!</definedName>
    <definedName name="E.124I" localSheetId="4">#REF!</definedName>
    <definedName name="E.124I">#REF!</definedName>
    <definedName name="E.126" localSheetId="4">#REF!</definedName>
    <definedName name="E.126">#REF!</definedName>
    <definedName name="E.126I" localSheetId="4">#REF!</definedName>
    <definedName name="E.126I">#REF!</definedName>
    <definedName name="E.127" localSheetId="4">#REF!</definedName>
    <definedName name="E.127">#REF!</definedName>
    <definedName name="E.127I" localSheetId="4">#REF!</definedName>
    <definedName name="E.127I">#REF!</definedName>
    <definedName name="E.128" localSheetId="4">#REF!</definedName>
    <definedName name="E.128">#REF!</definedName>
    <definedName name="E.128I" localSheetId="4">#REF!</definedName>
    <definedName name="E.128I">#REF!</definedName>
    <definedName name="E.129" localSheetId="4">#REF!</definedName>
    <definedName name="E.129">#REF!</definedName>
    <definedName name="E.129I" localSheetId="4">#REF!</definedName>
    <definedName name="E.129I">#REF!</definedName>
    <definedName name="E.138" localSheetId="4">#REF!</definedName>
    <definedName name="E.138">#REF!</definedName>
    <definedName name="E.138I" localSheetId="4">#REF!</definedName>
    <definedName name="E.138I">#REF!</definedName>
    <definedName name="E.139" localSheetId="4">#REF!</definedName>
    <definedName name="E.139">#REF!</definedName>
    <definedName name="E.139I" localSheetId="4">#REF!</definedName>
    <definedName name="E.139I">#REF!</definedName>
    <definedName name="E.142" localSheetId="4">#REF!</definedName>
    <definedName name="E.142">#REF!</definedName>
    <definedName name="E.142I" localSheetId="4">#REF!</definedName>
    <definedName name="E.142I">#REF!</definedName>
    <definedName name="E.147" localSheetId="4">#REF!</definedName>
    <definedName name="E.147">#REF!</definedName>
    <definedName name="E.147I" localSheetId="4">#REF!</definedName>
    <definedName name="E.147I">#REF!</definedName>
    <definedName name="E.149" localSheetId="4">#REF!</definedName>
    <definedName name="E.149">#REF!</definedName>
    <definedName name="E.149I" localSheetId="4">#REF!</definedName>
    <definedName name="E.149I">#REF!</definedName>
    <definedName name="E.151" localSheetId="4">#REF!</definedName>
    <definedName name="E.151">#REF!</definedName>
    <definedName name="E.151I" localSheetId="4">#REF!</definedName>
    <definedName name="E.151I">#REF!</definedName>
    <definedName name="E.156" localSheetId="4">#REF!</definedName>
    <definedName name="E.156">#REF!</definedName>
    <definedName name="E.156I" localSheetId="4">#REF!</definedName>
    <definedName name="E.156I">#REF!</definedName>
    <definedName name="E.160" localSheetId="4">#REF!</definedName>
    <definedName name="E.160">#REF!</definedName>
    <definedName name="E.160I" localSheetId="4">#REF!</definedName>
    <definedName name="E.160I">#REF!</definedName>
    <definedName name="E.161" localSheetId="4">#REF!</definedName>
    <definedName name="E.161">#REF!</definedName>
    <definedName name="E.161I" localSheetId="4">#REF!</definedName>
    <definedName name="E.161I">#REF!</definedName>
    <definedName name="E.201" localSheetId="4">#REF!</definedName>
    <definedName name="E.201">#REF!</definedName>
    <definedName name="E.201I" localSheetId="4">#REF!</definedName>
    <definedName name="E.201I">#REF!</definedName>
    <definedName name="E.202" localSheetId="4">#REF!</definedName>
    <definedName name="E.202">#REF!</definedName>
    <definedName name="E.202I" localSheetId="4">#REF!</definedName>
    <definedName name="E.202I">#REF!</definedName>
    <definedName name="E.203" localSheetId="4">#REF!</definedName>
    <definedName name="E.203">#REF!</definedName>
    <definedName name="E.203I" localSheetId="4">#REF!</definedName>
    <definedName name="E.203I">#REF!</definedName>
    <definedName name="E.204" localSheetId="4">#REF!</definedName>
    <definedName name="E.204">#REF!</definedName>
    <definedName name="E.204I" localSheetId="4">#REF!</definedName>
    <definedName name="E.204I">#REF!</definedName>
    <definedName name="E.205" localSheetId="4">#REF!</definedName>
    <definedName name="E.205">#REF!</definedName>
    <definedName name="E.205I" localSheetId="4">#REF!</definedName>
    <definedName name="E.205I">#REF!</definedName>
    <definedName name="E.206" localSheetId="4">#REF!</definedName>
    <definedName name="E.206">#REF!</definedName>
    <definedName name="E.206I" localSheetId="4">#REF!</definedName>
    <definedName name="E.206I">#REF!</definedName>
    <definedName name="E.207" localSheetId="4">#REF!</definedName>
    <definedName name="E.207">#REF!</definedName>
    <definedName name="E.207I" localSheetId="4">#REF!</definedName>
    <definedName name="E.207I">#REF!</definedName>
    <definedName name="E.208" localSheetId="4">#REF!</definedName>
    <definedName name="E.208">#REF!</definedName>
    <definedName name="E.208I" localSheetId="4">#REF!</definedName>
    <definedName name="E.208I">#REF!</definedName>
    <definedName name="E.209" localSheetId="4">#REF!</definedName>
    <definedName name="E.209">#REF!</definedName>
    <definedName name="E.209I" localSheetId="4">#REF!</definedName>
    <definedName name="E.209I">#REF!</definedName>
    <definedName name="E.210" localSheetId="4">#REF!</definedName>
    <definedName name="E.210">#REF!</definedName>
    <definedName name="E.210I" localSheetId="4">#REF!</definedName>
    <definedName name="E.210I">#REF!</definedName>
    <definedName name="E.211" localSheetId="4">#REF!</definedName>
    <definedName name="E.211">#REF!</definedName>
    <definedName name="E.211I" localSheetId="4">#REF!</definedName>
    <definedName name="E.211I">#REF!</definedName>
    <definedName name="E.223" localSheetId="4">#REF!</definedName>
    <definedName name="E.223">#REF!</definedName>
    <definedName name="E.223I" localSheetId="4">#REF!</definedName>
    <definedName name="E.223I">#REF!</definedName>
    <definedName name="E.225" localSheetId="4">#REF!</definedName>
    <definedName name="E.225">#REF!</definedName>
    <definedName name="E.225I" localSheetId="4">#REF!</definedName>
    <definedName name="E.225I">#REF!</definedName>
    <definedName name="E.226" localSheetId="4">#REF!</definedName>
    <definedName name="E.226">#REF!</definedName>
    <definedName name="E.226I" localSheetId="4">#REF!</definedName>
    <definedName name="E.226I">#REF!</definedName>
    <definedName name="E.301" localSheetId="4">#REF!</definedName>
    <definedName name="E.301">#REF!</definedName>
    <definedName name="E.301I" localSheetId="4">#REF!</definedName>
    <definedName name="E.301I">#REF!</definedName>
    <definedName name="E.302" localSheetId="4">#REF!</definedName>
    <definedName name="E.302">#REF!</definedName>
    <definedName name="E.302I" localSheetId="4">#REF!</definedName>
    <definedName name="E.302I">#REF!</definedName>
    <definedName name="E.303" localSheetId="4">#REF!</definedName>
    <definedName name="E.303">#REF!</definedName>
    <definedName name="E.303I" localSheetId="4">#REF!</definedName>
    <definedName name="E.303I">#REF!</definedName>
    <definedName name="E.304" localSheetId="4">#REF!</definedName>
    <definedName name="E.304">#REF!</definedName>
    <definedName name="E.304I" localSheetId="4">#REF!</definedName>
    <definedName name="E.304I">#REF!</definedName>
    <definedName name="E.305" localSheetId="4">#REF!</definedName>
    <definedName name="E.305">#REF!</definedName>
    <definedName name="E.305I" localSheetId="4">#REF!</definedName>
    <definedName name="E.305I">#REF!</definedName>
    <definedName name="E.306" localSheetId="4">#REF!</definedName>
    <definedName name="E.306">#REF!</definedName>
    <definedName name="E.306I" localSheetId="4">#REF!</definedName>
    <definedName name="E.306I">#REF!</definedName>
    <definedName name="E.307" localSheetId="4">#REF!</definedName>
    <definedName name="E.307">#REF!</definedName>
    <definedName name="E.307I" localSheetId="4">#REF!</definedName>
    <definedName name="E.307I">#REF!</definedName>
    <definedName name="E.308" localSheetId="4">#REF!</definedName>
    <definedName name="E.308">#REF!</definedName>
    <definedName name="E.308I" localSheetId="4">#REF!</definedName>
    <definedName name="E.308I">#REF!</definedName>
    <definedName name="E.309" localSheetId="4">#REF!</definedName>
    <definedName name="E.309">#REF!</definedName>
    <definedName name="E.309I" localSheetId="4">#REF!</definedName>
    <definedName name="E.309I">#REF!</definedName>
    <definedName name="E.310" localSheetId="4">#REF!</definedName>
    <definedName name="E.310">#REF!</definedName>
    <definedName name="E.310I" localSheetId="4">#REF!</definedName>
    <definedName name="E.310I">#REF!</definedName>
    <definedName name="E.311" localSheetId="4">#REF!</definedName>
    <definedName name="E.311">#REF!</definedName>
    <definedName name="E.311I" localSheetId="4">#REF!</definedName>
    <definedName name="E.311I">#REF!</definedName>
    <definedName name="E.312" localSheetId="4">#REF!</definedName>
    <definedName name="E.312">#REF!</definedName>
    <definedName name="E.312I" localSheetId="4">#REF!</definedName>
    <definedName name="E.312I">#REF!</definedName>
    <definedName name="E.313" localSheetId="4">#REF!</definedName>
    <definedName name="E.313">#REF!</definedName>
    <definedName name="E.313I" localSheetId="4">#REF!</definedName>
    <definedName name="E.313I">#REF!</definedName>
    <definedName name="E.314" localSheetId="4">#REF!</definedName>
    <definedName name="E.314">#REF!</definedName>
    <definedName name="E.314I" localSheetId="4">#REF!</definedName>
    <definedName name="E.314I">#REF!</definedName>
    <definedName name="E.316" localSheetId="4">#REF!</definedName>
    <definedName name="E.316">#REF!</definedName>
    <definedName name="E.316I" localSheetId="4">#REF!</definedName>
    <definedName name="E.316I">#REF!</definedName>
    <definedName name="E.317" localSheetId="4">#REF!</definedName>
    <definedName name="E.317">#REF!</definedName>
    <definedName name="E.317I" localSheetId="4">#REF!</definedName>
    <definedName name="E.317I">#REF!</definedName>
    <definedName name="E.318" localSheetId="4">#REF!</definedName>
    <definedName name="E.318">#REF!</definedName>
    <definedName name="E.318I" localSheetId="4">#REF!</definedName>
    <definedName name="E.318I">#REF!</definedName>
    <definedName name="E.323" localSheetId="4">#REF!</definedName>
    <definedName name="E.323">#REF!</definedName>
    <definedName name="E.323I" localSheetId="4">#REF!</definedName>
    <definedName name="E.323I">#REF!</definedName>
    <definedName name="E.330" localSheetId="4">#REF!</definedName>
    <definedName name="E.330">#REF!</definedName>
    <definedName name="E.330I" localSheetId="4">#REF!</definedName>
    <definedName name="E.330I">#REF!</definedName>
    <definedName name="E.331" localSheetId="4">#REF!</definedName>
    <definedName name="E.331">#REF!</definedName>
    <definedName name="E.331I" localSheetId="4">#REF!</definedName>
    <definedName name="E.331I">#REF!</definedName>
    <definedName name="E.332" localSheetId="4">#REF!</definedName>
    <definedName name="E.332">#REF!</definedName>
    <definedName name="E.332I" localSheetId="4">#REF!</definedName>
    <definedName name="E.332I">#REF!</definedName>
    <definedName name="E.333" localSheetId="4">#REF!</definedName>
    <definedName name="E.333">#REF!</definedName>
    <definedName name="E.333I" localSheetId="4">#REF!</definedName>
    <definedName name="E.333I">#REF!</definedName>
    <definedName name="E.334" localSheetId="4">#REF!</definedName>
    <definedName name="E.334">#REF!</definedName>
    <definedName name="E.334I" localSheetId="4">#REF!</definedName>
    <definedName name="E.334I">#REF!</definedName>
    <definedName name="E.335" localSheetId="4">#REF!</definedName>
    <definedName name="E.335">#REF!</definedName>
    <definedName name="E.335I" localSheetId="4">#REF!</definedName>
    <definedName name="E.335I">#REF!</definedName>
    <definedName name="E.336" localSheetId="4">#REF!</definedName>
    <definedName name="E.336">#REF!</definedName>
    <definedName name="E.336I" localSheetId="4">#REF!</definedName>
    <definedName name="E.336I">#REF!</definedName>
    <definedName name="E.337" localSheetId="4">#REF!</definedName>
    <definedName name="E.337">#REF!</definedName>
    <definedName name="E.337I" localSheetId="4">#REF!</definedName>
    <definedName name="E.337I">#REF!</definedName>
    <definedName name="E.338" localSheetId="4">#REF!</definedName>
    <definedName name="E.338">#REF!</definedName>
    <definedName name="E.338I" localSheetId="4">#REF!</definedName>
    <definedName name="E.338I">#REF!</definedName>
    <definedName name="E.339" localSheetId="4">#REF!</definedName>
    <definedName name="E.339">#REF!</definedName>
    <definedName name="E.339I" localSheetId="4">#REF!</definedName>
    <definedName name="E.339I">#REF!</definedName>
    <definedName name="E.340" localSheetId="4">#REF!</definedName>
    <definedName name="E.340">#REF!</definedName>
    <definedName name="E.340I" localSheetId="4">#REF!</definedName>
    <definedName name="E.340I">#REF!</definedName>
    <definedName name="E.343" localSheetId="4">#REF!</definedName>
    <definedName name="E.343">#REF!</definedName>
    <definedName name="E.343I" localSheetId="4">#REF!</definedName>
    <definedName name="E.343I">#REF!</definedName>
    <definedName name="E.400" localSheetId="4">#REF!</definedName>
    <definedName name="E.400">#REF!</definedName>
    <definedName name="E.400I" localSheetId="4">#REF!</definedName>
    <definedName name="E.400I">#REF!</definedName>
    <definedName name="E.402" localSheetId="4">#REF!</definedName>
    <definedName name="E.402">#REF!</definedName>
    <definedName name="E.402I" localSheetId="4">#REF!</definedName>
    <definedName name="E.402I">#REF!</definedName>
    <definedName name="E.403" localSheetId="4">#REF!</definedName>
    <definedName name="E.403">#REF!</definedName>
    <definedName name="E.403I" localSheetId="4">#REF!</definedName>
    <definedName name="E.403I">#REF!</definedName>
    <definedName name="E.404" localSheetId="4">#REF!</definedName>
    <definedName name="E.404">#REF!</definedName>
    <definedName name="E.404I" localSheetId="4">#REF!</definedName>
    <definedName name="E.404I">#REF!</definedName>
    <definedName name="E.405" localSheetId="4">#REF!</definedName>
    <definedName name="E.405">#REF!</definedName>
    <definedName name="E.405I" localSheetId="4">#REF!</definedName>
    <definedName name="E.405I">#REF!</definedName>
    <definedName name="E.406" localSheetId="4">#REF!</definedName>
    <definedName name="E.406">#REF!</definedName>
    <definedName name="E.406I" localSheetId="4">#REF!</definedName>
    <definedName name="E.406I">#REF!</definedName>
    <definedName name="E.407" localSheetId="4">#REF!</definedName>
    <definedName name="E.407">#REF!</definedName>
    <definedName name="E.407I" localSheetId="4">#REF!</definedName>
    <definedName name="E.407I">#REF!</definedName>
    <definedName name="E.408" localSheetId="4">#REF!</definedName>
    <definedName name="E.408">#REF!</definedName>
    <definedName name="E.408I" localSheetId="4">#REF!</definedName>
    <definedName name="E.408I">#REF!</definedName>
    <definedName name="E.409" localSheetId="4">#REF!</definedName>
    <definedName name="E.409">#REF!</definedName>
    <definedName name="E.409I" localSheetId="4">#REF!</definedName>
    <definedName name="E.409I">#REF!</definedName>
    <definedName name="E.410" localSheetId="4">#REF!</definedName>
    <definedName name="E.410">#REF!</definedName>
    <definedName name="E.410I" localSheetId="4">#REF!</definedName>
    <definedName name="E.410I">#REF!</definedName>
    <definedName name="E.411" localSheetId="4">#REF!</definedName>
    <definedName name="E.411">#REF!</definedName>
    <definedName name="E.411I" localSheetId="4">#REF!</definedName>
    <definedName name="E.411I">#REF!</definedName>
    <definedName name="E.412" localSheetId="4">#REF!</definedName>
    <definedName name="E.412">#REF!</definedName>
    <definedName name="E.412I" localSheetId="4">#REF!</definedName>
    <definedName name="E.412I">#REF!</definedName>
    <definedName name="E.416" localSheetId="4">#REF!</definedName>
    <definedName name="E.416">#REF!</definedName>
    <definedName name="E.416I" localSheetId="4">#REF!</definedName>
    <definedName name="E.416I">#REF!</definedName>
    <definedName name="E.421" localSheetId="4">#REF!</definedName>
    <definedName name="E.421">#REF!</definedName>
    <definedName name="E.421I" localSheetId="4">#REF!</definedName>
    <definedName name="E.421I">#REF!</definedName>
    <definedName name="E.422" localSheetId="4">#REF!</definedName>
    <definedName name="E.422">#REF!</definedName>
    <definedName name="E.422I" localSheetId="4">#REF!</definedName>
    <definedName name="E.422I">#REF!</definedName>
    <definedName name="E.427" localSheetId="4">#REF!</definedName>
    <definedName name="E.427">#REF!</definedName>
    <definedName name="E.427I" localSheetId="4">#REF!</definedName>
    <definedName name="E.427I">#REF!</definedName>
    <definedName name="E.432" localSheetId="4">#REF!</definedName>
    <definedName name="E.432">#REF!</definedName>
    <definedName name="E.432I" localSheetId="4">#REF!</definedName>
    <definedName name="E.432I">#REF!</definedName>
    <definedName name="E.433" localSheetId="4">#REF!</definedName>
    <definedName name="E.433">#REF!</definedName>
    <definedName name="E.433I" localSheetId="4">#REF!</definedName>
    <definedName name="E.433I">#REF!</definedName>
    <definedName name="E.434" localSheetId="4">#REF!</definedName>
    <definedName name="E.434">#REF!</definedName>
    <definedName name="E.434I" localSheetId="4">#REF!</definedName>
    <definedName name="E.434I">#REF!</definedName>
    <definedName name="E.501" localSheetId="4">#REF!</definedName>
    <definedName name="E.501">#REF!</definedName>
    <definedName name="E.501I" localSheetId="4">#REF!</definedName>
    <definedName name="E.501I">#REF!</definedName>
    <definedName name="E.502" localSheetId="4">#REF!</definedName>
    <definedName name="E.502">#REF!</definedName>
    <definedName name="E.502I" localSheetId="4">#REF!</definedName>
    <definedName name="E.502I">#REF!</definedName>
    <definedName name="E.503" localSheetId="4">#REF!</definedName>
    <definedName name="E.503">#REF!</definedName>
    <definedName name="E.503I" localSheetId="4">#REF!</definedName>
    <definedName name="E.503I">#REF!</definedName>
    <definedName name="E.504" localSheetId="4">#REF!</definedName>
    <definedName name="E.504">#REF!</definedName>
    <definedName name="E.504I" localSheetId="4">#REF!</definedName>
    <definedName name="E.504I">#REF!</definedName>
    <definedName name="E.505" localSheetId="4">#REF!</definedName>
    <definedName name="E.505">#REF!</definedName>
    <definedName name="E.505I" localSheetId="4">#REF!</definedName>
    <definedName name="E.505I">#REF!</definedName>
    <definedName name="E.507" localSheetId="4">#REF!</definedName>
    <definedName name="E.507">#REF!</definedName>
    <definedName name="E.507I" localSheetId="4">#REF!</definedName>
    <definedName name="E.507I">#REF!</definedName>
    <definedName name="E.508" localSheetId="4">#REF!</definedName>
    <definedName name="E.508">#REF!</definedName>
    <definedName name="E.508I" localSheetId="4">#REF!</definedName>
    <definedName name="E.508I">#REF!</definedName>
    <definedName name="E.509" localSheetId="4">#REF!</definedName>
    <definedName name="E.509">#REF!</definedName>
    <definedName name="E.509I" localSheetId="4">#REF!</definedName>
    <definedName name="E.509I">#REF!</definedName>
    <definedName name="E.601" localSheetId="4">#REF!</definedName>
    <definedName name="E.601">#REF!</definedName>
    <definedName name="E.601I" localSheetId="4">#REF!</definedName>
    <definedName name="E.601I">#REF!</definedName>
    <definedName name="E.602" localSheetId="4">#REF!</definedName>
    <definedName name="E.602">#REF!</definedName>
    <definedName name="E.602I" localSheetId="4">#REF!</definedName>
    <definedName name="E.602I">#REF!</definedName>
    <definedName name="E.603" localSheetId="4">#REF!</definedName>
    <definedName name="E.603">#REF!</definedName>
    <definedName name="E.603I" localSheetId="4">#REF!</definedName>
    <definedName name="E.603I">#REF!</definedName>
    <definedName name="E.901" localSheetId="4">#REF!</definedName>
    <definedName name="E.901">#REF!</definedName>
    <definedName name="E.901I" localSheetId="4">#REF!</definedName>
    <definedName name="E.901I">#REF!</definedName>
    <definedName name="E.902" localSheetId="4">#REF!</definedName>
    <definedName name="E.902">#REF!</definedName>
    <definedName name="E.902I" localSheetId="4">#REF!</definedName>
    <definedName name="E.902I">#REF!</definedName>
    <definedName name="E.903" localSheetId="4">#REF!</definedName>
    <definedName name="E.903">#REF!</definedName>
    <definedName name="E.903I" localSheetId="4">#REF!</definedName>
    <definedName name="E.903I">#REF!</definedName>
    <definedName name="E.904" localSheetId="4">#REF!</definedName>
    <definedName name="E.904">#REF!</definedName>
    <definedName name="E.904I" localSheetId="4">#REF!</definedName>
    <definedName name="E.904I">#REF!</definedName>
    <definedName name="E.905" localSheetId="4">#REF!</definedName>
    <definedName name="E.905">#REF!</definedName>
    <definedName name="E.905I" localSheetId="4">#REF!</definedName>
    <definedName name="E.905I">#REF!</definedName>
    <definedName name="E.906" localSheetId="4">#REF!</definedName>
    <definedName name="E.906">#REF!</definedName>
    <definedName name="E.906I" localSheetId="4">#REF!</definedName>
    <definedName name="E.906I">#REF!</definedName>
    <definedName name="E.907" localSheetId="4">#REF!</definedName>
    <definedName name="E.907">#REF!</definedName>
    <definedName name="E.907I" localSheetId="4">#REF!</definedName>
    <definedName name="E.907I">#REF!</definedName>
    <definedName name="E.908" localSheetId="4">#REF!</definedName>
    <definedName name="E.908">#REF!</definedName>
    <definedName name="E.908I" localSheetId="4">#REF!</definedName>
    <definedName name="E.908I">#REF!</definedName>
    <definedName name="E.909" localSheetId="4">#REF!</definedName>
    <definedName name="E.909">#REF!</definedName>
    <definedName name="E.909I" localSheetId="4">#REF!</definedName>
    <definedName name="E.909I">#REF!</definedName>
    <definedName name="E.910" localSheetId="4">#REF!</definedName>
    <definedName name="E.910">#REF!</definedName>
    <definedName name="E.910I" localSheetId="4">#REF!</definedName>
    <definedName name="E.910I">#REF!</definedName>
    <definedName name="E.911" localSheetId="4">#REF!</definedName>
    <definedName name="E.911">#REF!</definedName>
    <definedName name="E.911I" localSheetId="4">#REF!</definedName>
    <definedName name="E.911I">#REF!</definedName>
    <definedName name="E.912" localSheetId="4">#REF!</definedName>
    <definedName name="E.912">#REF!</definedName>
    <definedName name="E.912I" localSheetId="4">#REF!</definedName>
    <definedName name="E.912I">#REF!</definedName>
    <definedName name="E.914" localSheetId="4">#REF!</definedName>
    <definedName name="E.914">#REF!</definedName>
    <definedName name="E.914I" localSheetId="4">#REF!</definedName>
    <definedName name="E.914I">#REF!</definedName>
    <definedName name="E.915" localSheetId="4">#REF!</definedName>
    <definedName name="E.915">#REF!</definedName>
    <definedName name="E.915I" localSheetId="4">#REF!</definedName>
    <definedName name="E.915I">#REF!</definedName>
    <definedName name="E.916" localSheetId="4">#REF!</definedName>
    <definedName name="E.916">#REF!</definedName>
    <definedName name="E.916I" localSheetId="4">#REF!</definedName>
    <definedName name="E.916I">#REF!</definedName>
    <definedName name="E.917" localSheetId="4">#REF!</definedName>
    <definedName name="E.917">#REF!</definedName>
    <definedName name="E.917I" localSheetId="4">#REF!</definedName>
    <definedName name="E.917I">#REF!</definedName>
    <definedName name="E.918" localSheetId="4">#REF!</definedName>
    <definedName name="E.918">#REF!</definedName>
    <definedName name="E.918I" localSheetId="4">#REF!</definedName>
    <definedName name="E.918I">#REF!</definedName>
    <definedName name="E.919" localSheetId="4">#REF!</definedName>
    <definedName name="E.919">#REF!</definedName>
    <definedName name="E.919I" localSheetId="4">#REF!</definedName>
    <definedName name="E.919I">#REF!</definedName>
    <definedName name="E.920" localSheetId="4">#REF!</definedName>
    <definedName name="E.920">#REF!</definedName>
    <definedName name="E.920I" localSheetId="4">#REF!</definedName>
    <definedName name="E.920I">#REF!</definedName>
    <definedName name="E.921" localSheetId="4">#REF!</definedName>
    <definedName name="E.921">#REF!</definedName>
    <definedName name="E.921I" localSheetId="4">#REF!</definedName>
    <definedName name="E.921I">#REF!</definedName>
    <definedName name="E.922" localSheetId="4">#REF!</definedName>
    <definedName name="E.922">#REF!</definedName>
    <definedName name="E.922I" localSheetId="4">#REF!</definedName>
    <definedName name="E.922I">#REF!</definedName>
    <definedName name="E.923" localSheetId="4">#REF!</definedName>
    <definedName name="E.923">#REF!</definedName>
    <definedName name="E.923I" localSheetId="4">#REF!</definedName>
    <definedName name="E.923I">#REF!</definedName>
    <definedName name="E.924" localSheetId="4">#REF!</definedName>
    <definedName name="E.924">#REF!</definedName>
    <definedName name="E.924I" localSheetId="4">#REF!</definedName>
    <definedName name="E.924I">#REF!</definedName>
    <definedName name="E.925" localSheetId="4">#REF!</definedName>
    <definedName name="E.925">#REF!</definedName>
    <definedName name="E.925I" localSheetId="4">#REF!</definedName>
    <definedName name="E.925I">#REF!</definedName>
    <definedName name="ECJ" localSheetId="4">#REF!</definedName>
    <definedName name="ECJ">#REF!</definedName>
    <definedName name="ECJ_25" localSheetId="4">#REF!</definedName>
    <definedName name="ECJ_25">#REF!</definedName>
    <definedName name="ed" localSheetId="4">'[5]P A T O 99 B'!#REF!</definedName>
    <definedName name="ed">'[6]P A T O 99 B'!#REF!</definedName>
    <definedName name="ede" localSheetId="4">#REF!</definedName>
    <definedName name="ede">#REF!</definedName>
    <definedName name="Edit" localSheetId="5">#REF!</definedName>
    <definedName name="Edit" localSheetId="6">#REF!</definedName>
    <definedName name="Edit" localSheetId="4" hidden="1">#REF!</definedName>
    <definedName name="Edit">#REF!</definedName>
    <definedName name="edital" localSheetId="4">[55]RESUMO!$B$20</definedName>
    <definedName name="edital">[56]RESUMO!$B$20</definedName>
    <definedName name="eeeee" localSheetId="5">#REF!</definedName>
    <definedName name="eeeee" localSheetId="6">#REF!</definedName>
    <definedName name="eeeee" localSheetId="4" hidden="1">{#N/A,#N/A,FALSE,"MO (2)"}</definedName>
    <definedName name="eeeee" localSheetId="0">#REF!</definedName>
    <definedName name="eeeee">#REF!</definedName>
    <definedName name="Efaixa" localSheetId="4">'[57]P A T O  D'!#REF!</definedName>
    <definedName name="Efaixa">'[58]P A T O  D'!#REF!</definedName>
    <definedName name="EJ" localSheetId="4">#REF!</definedName>
    <definedName name="EJ">#REF!</definedName>
    <definedName name="EJ_25" localSheetId="4">#REF!</definedName>
    <definedName name="EJ_25">#REF!</definedName>
    <definedName name="EMN" localSheetId="4">[17]SERVIÇOS!#REF!</definedName>
    <definedName name="EMN">[17]SERVIÇOS!#REF!</definedName>
    <definedName name="EmpAux" hidden="1">""</definedName>
    <definedName name="Empr" localSheetId="5">#REF!</definedName>
    <definedName name="Empr" localSheetId="6">#REF!</definedName>
    <definedName name="Empr" localSheetId="4" hidden="1">#REF!</definedName>
    <definedName name="Empr">#REF!</definedName>
    <definedName name="EMPRESA" localSheetId="4">#REF!</definedName>
    <definedName name="EMPRESA">#REF!</definedName>
    <definedName name="EMUL_ASF" localSheetId="4">#REF!</definedName>
    <definedName name="EMUL_ASF">#REF!</definedName>
    <definedName name="EMUL_ASF_MA" localSheetId="4">[24]ROSTO!#REF!</definedName>
    <definedName name="EMUL_ASF_MA">[24]ROSTO!#REF!</definedName>
    <definedName name="EMUL_ASF_TA" localSheetId="4">#REF!</definedName>
    <definedName name="EMUL_ASF_TA">#REF!</definedName>
    <definedName name="ENC" localSheetId="4">#REF!</definedName>
    <definedName name="ENC">#REF!</definedName>
    <definedName name="ENCARGO" localSheetId="4">#REF!</definedName>
    <definedName name="ENCARGO">#REF!</definedName>
    <definedName name="ENCSOC" localSheetId="4">'[59]Qd05 Preço'!$B$15</definedName>
    <definedName name="ENCSOC">'[60]Qd05 Preço'!$B$15</definedName>
    <definedName name="eng" localSheetId="4">#REF!</definedName>
    <definedName name="eng">#REF!</definedName>
    <definedName name="eng." localSheetId="5">#REF!</definedName>
    <definedName name="eng." localSheetId="6">#REF!</definedName>
    <definedName name="eng." localSheetId="4" hidden="1">{#N/A,#N/A,FALSE,"MO (2)"}</definedName>
    <definedName name="eng." localSheetId="0">#REF!</definedName>
    <definedName name="eng.">#REF!</definedName>
    <definedName name="engaux" localSheetId="4">#REF!</definedName>
    <definedName name="engaux">#REF!</definedName>
    <definedName name="ENGENHARIA" localSheetId="5">#REF!</definedName>
    <definedName name="ENGENHARIA" localSheetId="6">#REF!</definedName>
    <definedName name="ENGENHARIA" localSheetId="4" hidden="1">{#N/A,#N/A,FALSE,"MO (2)"}</definedName>
    <definedName name="ENGENHARIA" localSheetId="0">#REF!</definedName>
    <definedName name="ENGENHARIA">#REF!</definedName>
    <definedName name="engest" localSheetId="4">#REF!</definedName>
    <definedName name="engest">#REF!</definedName>
    <definedName name="engpleno" localSheetId="4">#REF!</definedName>
    <definedName name="engpleno">#REF!</definedName>
    <definedName name="engproj" localSheetId="4">#REF!</definedName>
    <definedName name="engproj">#REF!</definedName>
    <definedName name="engra" localSheetId="4">#REF!</definedName>
    <definedName name="engra">#REF!</definedName>
    <definedName name="engst" localSheetId="4">#REF!</definedName>
    <definedName name="engst">#REF!</definedName>
    <definedName name="engsup" localSheetId="4">#REF!</definedName>
    <definedName name="engsup">#REF!</definedName>
    <definedName name="Enrocamento" localSheetId="4" hidden="1">{#N/A,#N/A,TRUE,"Plan1"}</definedName>
    <definedName name="Enrocamento" hidden="1">{#N/A,#N/A,TRUE,"Plan1"}</definedName>
    <definedName name="Enrocamentos" localSheetId="4" hidden="1">{#N/A,#N/A,TRUE,"Plan1"}</definedName>
    <definedName name="Enrocamentos" hidden="1">{#N/A,#N/A,TRUE,"Plan1"}</definedName>
    <definedName name="EQ" localSheetId="1">#REF!</definedName>
    <definedName name="EQ" localSheetId="3">#REF!</definedName>
    <definedName name="EQ" localSheetId="2">#REF!</definedName>
    <definedName name="EQ" localSheetId="5">#REF!</definedName>
    <definedName name="EQ" localSheetId="6">#REF!</definedName>
    <definedName name="EQ" localSheetId="4" hidden="1">#REF!</definedName>
    <definedName name="EQ" localSheetId="0">#REF!</definedName>
    <definedName name="EQ">#REF!</definedName>
    <definedName name="EQP" localSheetId="4">[18]COMPOS1!#REF!</definedName>
    <definedName name="EQP">[18]COMPOS1!#REF!</definedName>
    <definedName name="EQT_TER" localSheetId="4">#REF!</definedName>
    <definedName name="EQT_TER">#REF!</definedName>
    <definedName name="Equip" localSheetId="4">#REF!</definedName>
    <definedName name="Equip">#REF!</definedName>
    <definedName name="equipamento" localSheetId="4">#REF!</definedName>
    <definedName name="equipamento">#REF!</definedName>
    <definedName name="ereerer" localSheetId="5">#REF!</definedName>
    <definedName name="ereerer" localSheetId="6">#REF!</definedName>
    <definedName name="ereerer" localSheetId="4" hidden="1">{#N/A,#N/A,FALSE,"MO (2)"}</definedName>
    <definedName name="ereerer" localSheetId="0">#REF!</definedName>
    <definedName name="ereerer">#REF!</definedName>
    <definedName name="erffref" localSheetId="4" hidden="1">{#N/A,#N/A,TRUE,"Plan1"}</definedName>
    <definedName name="erffref" hidden="1">{#N/A,#N/A,TRUE,"Plan1"}</definedName>
    <definedName name="ERT" localSheetId="4">#REF!</definedName>
    <definedName name="ERT">#REF!</definedName>
    <definedName name="ES" localSheetId="6">#REF!</definedName>
    <definedName name="ES" localSheetId="4" hidden="1">#REF!</definedName>
    <definedName name="ES" localSheetId="0">#REF!</definedName>
    <definedName name="ES" hidden="1">#REF!</definedName>
    <definedName name="Escavação050" localSheetId="4">#REF!</definedName>
    <definedName name="Escavação050">#REF!</definedName>
    <definedName name="Escavação050200" localSheetId="4">#REF!</definedName>
    <definedName name="Escavação050200">#REF!</definedName>
    <definedName name="Escavação051200" localSheetId="4">#REF!</definedName>
    <definedName name="Escavação051200">#REF!</definedName>
    <definedName name="Escavação10001200" localSheetId="4">#REF!</definedName>
    <definedName name="Escavação10001200">#REF!</definedName>
    <definedName name="Escavação200" localSheetId="4">#REF!</definedName>
    <definedName name="Escavação200">#REF!</definedName>
    <definedName name="Escavação201400" localSheetId="4">#REF!</definedName>
    <definedName name="Escavação201400">#REF!</definedName>
    <definedName name="Escavação401600" localSheetId="4">#REF!</definedName>
    <definedName name="Escavação401600">#REF!</definedName>
    <definedName name="Escavação50200" localSheetId="4">#REF!</definedName>
    <definedName name="Escavação50200">#REF!</definedName>
    <definedName name="Escavação601800" localSheetId="4">#REF!</definedName>
    <definedName name="Escavação601800">#REF!</definedName>
    <definedName name="Escavação8011000" localSheetId="4">#REF!</definedName>
    <definedName name="Escavação8011000">#REF!</definedName>
    <definedName name="ESPECIE" localSheetId="4">#REF!</definedName>
    <definedName name="ESPECIE">#REF!</definedName>
    <definedName name="EST" localSheetId="4">#REF!</definedName>
    <definedName name="EST">#REF!</definedName>
    <definedName name="Estabilidade">[61]Teor!$D$3:$D$7</definedName>
    <definedName name="EU" localSheetId="5">#REF!</definedName>
    <definedName name="EU" localSheetId="6">#REF!</definedName>
    <definedName name="EU" localSheetId="4" hidden="1">{#N/A,#N/A,FALSE,"MO (2)"}</definedName>
    <definedName name="EU" localSheetId="0">#REF!</definedName>
    <definedName name="EU">#REF!</definedName>
    <definedName name="EU_1" localSheetId="5">#REF!</definedName>
    <definedName name="EU_1" localSheetId="6">#REF!</definedName>
    <definedName name="EU_1" localSheetId="4" hidden="1">{#N/A,#N/A,FALSE,"MO (2)"}</definedName>
    <definedName name="EU_1" localSheetId="0">#REF!</definedName>
    <definedName name="EU_1">#REF!</definedName>
    <definedName name="ex" localSheetId="4">#REF!</definedName>
    <definedName name="ex">#REF!</definedName>
    <definedName name="EXA" localSheetId="4">'[25]PRO-08'!#REF!</definedName>
    <definedName name="EXA">'[25]PRO-08'!#REF!</definedName>
    <definedName name="EXA_10" localSheetId="4">'[26]PRO-08'!#REF!</definedName>
    <definedName name="EXA_10">'[26]PRO-08'!#REF!</definedName>
    <definedName name="EXA_25" localSheetId="4">'[26]PRO-08'!#REF!</definedName>
    <definedName name="EXA_25">'[26]PRO-08'!#REF!</definedName>
    <definedName name="EXA_27" localSheetId="4">'[26]PRO-08'!#REF!</definedName>
    <definedName name="EXA_27">'[26]PRO-08'!#REF!</definedName>
    <definedName name="EXA_29" localSheetId="4">'[26]PRO-08'!#REF!</definedName>
    <definedName name="EXA_29">'[26]PRO-08'!#REF!</definedName>
    <definedName name="EXA_9" localSheetId="4">'[26]PRO-08'!#REF!</definedName>
    <definedName name="EXA_9">'[26]PRO-08'!#REF!</definedName>
    <definedName name="Excel_BuiltIn__FilterDatabase_1" localSheetId="4">#REF!</definedName>
    <definedName name="Excel_BuiltIn__FilterDatabase_1">#REF!</definedName>
    <definedName name="Excel_BuiltIn__FilterDatabase_10" localSheetId="4">#REF!</definedName>
    <definedName name="Excel_BuiltIn__FilterDatabase_10">#REF!</definedName>
    <definedName name="Excel_BuiltIn__FilterDatabase_11" localSheetId="4">#REF!</definedName>
    <definedName name="Excel_BuiltIn__FilterDatabase_11">#REF!</definedName>
    <definedName name="Excel_BuiltIn__FilterDatabase_12" localSheetId="4">#REF!</definedName>
    <definedName name="Excel_BuiltIn__FilterDatabase_12">#REF!</definedName>
    <definedName name="Excel_BuiltIn__FilterDatabase_13" localSheetId="4">#REF!</definedName>
    <definedName name="Excel_BuiltIn__FilterDatabase_13">#REF!</definedName>
    <definedName name="Excel_BuiltIn__FilterDatabase_14" localSheetId="4">#REF!</definedName>
    <definedName name="Excel_BuiltIn__FilterDatabase_14">#REF!</definedName>
    <definedName name="Excel_BuiltIn__FilterDatabase_15" localSheetId="4">#REF!</definedName>
    <definedName name="Excel_BuiltIn__FilterDatabase_15">#REF!</definedName>
    <definedName name="Excel_BuiltIn__FilterDatabase_16" localSheetId="4">#REF!</definedName>
    <definedName name="Excel_BuiltIn__FilterDatabase_16">#REF!</definedName>
    <definedName name="Excel_BuiltIn__FilterDatabase_17" localSheetId="4">#REF!</definedName>
    <definedName name="Excel_BuiltIn__FilterDatabase_17">#REF!</definedName>
    <definedName name="Excel_BuiltIn__FilterDatabase_18" localSheetId="4">#REF!</definedName>
    <definedName name="Excel_BuiltIn__FilterDatabase_18">#REF!</definedName>
    <definedName name="Excel_BuiltIn__FilterDatabase_19" localSheetId="4">#REF!</definedName>
    <definedName name="Excel_BuiltIn__FilterDatabase_19">#REF!</definedName>
    <definedName name="Excel_BuiltIn__FilterDatabase_2" localSheetId="4">#REF!</definedName>
    <definedName name="Excel_BuiltIn__FilterDatabase_2">#REF!</definedName>
    <definedName name="Excel_BuiltIn__FilterDatabase_25" localSheetId="4">#REF!</definedName>
    <definedName name="Excel_BuiltIn__FilterDatabase_25">#REF!</definedName>
    <definedName name="Excel_BuiltIn__FilterDatabase_3" localSheetId="4">#REF!</definedName>
    <definedName name="Excel_BuiltIn__FilterDatabase_3">#REF!</definedName>
    <definedName name="Excel_BuiltIn__FilterDatabase_4" localSheetId="4">#REF!</definedName>
    <definedName name="Excel_BuiltIn__FilterDatabase_4">#REF!</definedName>
    <definedName name="Excel_BuiltIn__FilterDatabase_5" localSheetId="4">#REF!</definedName>
    <definedName name="Excel_BuiltIn__FilterDatabase_5">#REF!</definedName>
    <definedName name="Excel_BuiltIn__FilterDatabase_6" localSheetId="4">#REF!</definedName>
    <definedName name="Excel_BuiltIn__FilterDatabase_6">#REF!</definedName>
    <definedName name="Excel_BuiltIn__FilterDatabase_7" localSheetId="4">#REF!</definedName>
    <definedName name="Excel_BuiltIn__FilterDatabase_7">#REF!</definedName>
    <definedName name="Excel_BuiltIn__FilterDatabase_8" localSheetId="4">#REF!</definedName>
    <definedName name="Excel_BuiltIn__FilterDatabase_8">#REF!</definedName>
    <definedName name="Excel_BuiltIn__FilterDatabase_9" localSheetId="4">#REF!</definedName>
    <definedName name="Excel_BuiltIn__FilterDatabase_9">#REF!</definedName>
    <definedName name="Excel_BuiltIn_Criteria" localSheetId="4">#REF!</definedName>
    <definedName name="Excel_BuiltIn_Criteria">#REF!</definedName>
    <definedName name="Excel_BuiltIn_Database" localSheetId="4">#REF!</definedName>
    <definedName name="Excel_BuiltIn_Database">#REF!</definedName>
    <definedName name="Excel_BuiltIn_Database_0" localSheetId="4">#REF!</definedName>
    <definedName name="Excel_BuiltIn_Database_0">#REF!</definedName>
    <definedName name="Excel_BuiltIn_Database_25" localSheetId="4">#REF!</definedName>
    <definedName name="Excel_BuiltIn_Database_25">#REF!</definedName>
    <definedName name="Excel_BuiltIn_Print_Area_1" localSheetId="4">#REF!</definedName>
    <definedName name="Excel_BuiltIn_Print_Area_1">#REF!</definedName>
    <definedName name="Excel_BuiltIn_Print_Area_1_1" localSheetId="4">#REF!</definedName>
    <definedName name="Excel_BuiltIn_Print_Area_1_1">#REF!</definedName>
    <definedName name="Excel_BuiltIn_Print_Area_1_1_1" localSheetId="4">#REF!</definedName>
    <definedName name="Excel_BuiltIn_Print_Area_1_1_1">#REF!</definedName>
    <definedName name="Excel_BuiltIn_Print_Area_1_14" localSheetId="4">#REF!</definedName>
    <definedName name="Excel_BuiltIn_Print_Area_1_14">#REF!</definedName>
    <definedName name="Excel_BuiltIn_Print_Area_1_8" localSheetId="4">#REF!</definedName>
    <definedName name="Excel_BuiltIn_Print_Area_1_8">#REF!</definedName>
    <definedName name="Excel_BuiltIn_Print_Area_10" localSheetId="4">#REF!</definedName>
    <definedName name="Excel_BuiltIn_Print_Area_10">#REF!</definedName>
    <definedName name="Excel_BuiltIn_Print_Area_11" localSheetId="4">#REF!</definedName>
    <definedName name="Excel_BuiltIn_Print_Area_11">#REF!</definedName>
    <definedName name="Excel_BuiltIn_Print_Area_12" localSheetId="4">#REF!</definedName>
    <definedName name="Excel_BuiltIn_Print_Area_12">#REF!</definedName>
    <definedName name="Excel_BuiltIn_Print_Area_13" localSheetId="4">#REF!</definedName>
    <definedName name="Excel_BuiltIn_Print_Area_13">#REF!</definedName>
    <definedName name="Excel_BuiltIn_Print_Area_14" localSheetId="4">#REF!</definedName>
    <definedName name="Excel_BuiltIn_Print_Area_14">#REF!</definedName>
    <definedName name="Excel_BuiltIn_Print_Area_15" localSheetId="4">#REF!</definedName>
    <definedName name="Excel_BuiltIn_Print_Area_15">#REF!</definedName>
    <definedName name="Excel_BuiltIn_Print_Area_16" localSheetId="4">#REF!</definedName>
    <definedName name="Excel_BuiltIn_Print_Area_16">#REF!</definedName>
    <definedName name="Excel_BuiltIn_Print_Area_17" localSheetId="4">#REF!</definedName>
    <definedName name="Excel_BuiltIn_Print_Area_17">#REF!</definedName>
    <definedName name="Excel_BuiltIn_Print_Area_17_1" localSheetId="4">#REF!</definedName>
    <definedName name="Excel_BuiltIn_Print_Area_17_1">#REF!</definedName>
    <definedName name="Excel_BuiltIn_Print_Area_2" localSheetId="4">#REF!</definedName>
    <definedName name="Excel_BuiltIn_Print_Area_2">#REF!</definedName>
    <definedName name="Excel_BuiltIn_Print_Area_2_1" localSheetId="4">#REF!</definedName>
    <definedName name="Excel_BuiltIn_Print_Area_2_1">#REF!</definedName>
    <definedName name="Excel_BuiltIn_Print_Area_2_1_1" localSheetId="4">#REF!</definedName>
    <definedName name="Excel_BuiltIn_Print_Area_2_1_1">#REF!</definedName>
    <definedName name="Excel_BuiltIn_Print_Area_2_1_1_1" localSheetId="4">#REF!</definedName>
    <definedName name="Excel_BuiltIn_Print_Area_2_1_1_1">#REF!</definedName>
    <definedName name="Excel_BuiltIn_Print_Area_2_1_1_1_1" localSheetId="4">#REF!</definedName>
    <definedName name="Excel_BuiltIn_Print_Area_2_1_1_1_1">#REF!</definedName>
    <definedName name="Excel_BuiltIn_Print_Area_2_1_1_1_1_1" localSheetId="4">#REF!</definedName>
    <definedName name="Excel_BuiltIn_Print_Area_2_1_1_1_1_1">#REF!</definedName>
    <definedName name="Excel_BuiltIn_Print_Area_2_1_1_1_1_1_1" localSheetId="4">#REF!</definedName>
    <definedName name="Excel_BuiltIn_Print_Area_2_1_1_1_1_1_1">#REF!</definedName>
    <definedName name="Excel_BuiltIn_Print_Area_2_1_1_1_1_1_1_1" localSheetId="4">#REF!</definedName>
    <definedName name="Excel_BuiltIn_Print_Area_2_1_1_1_1_1_1_1">#REF!</definedName>
    <definedName name="Excel_BuiltIn_Print_Area_2_1_1_1_1_1_1_1_1" localSheetId="4">#REF!</definedName>
    <definedName name="Excel_BuiltIn_Print_Area_2_1_1_1_1_1_1_1_1">#REF!</definedName>
    <definedName name="Excel_BuiltIn_Print_Area_2_1_1_1_1_1_1_1_1_1" localSheetId="4">#REF!</definedName>
    <definedName name="Excel_BuiltIn_Print_Area_2_1_1_1_1_1_1_1_1_1">#REF!</definedName>
    <definedName name="Excel_BuiltIn_Print_Area_2_1_1_1_1_1_1_1_1_1_1" localSheetId="4">#REF!</definedName>
    <definedName name="Excel_BuiltIn_Print_Area_2_1_1_1_1_1_1_1_1_1_1">#REF!</definedName>
    <definedName name="Excel_BuiltIn_Print_Area_3">"$#REF!.$A$5:$P$91"</definedName>
    <definedName name="Excel_BuiltIn_Print_Area_3_1" localSheetId="4">#REF!</definedName>
    <definedName name="Excel_BuiltIn_Print_Area_3_1">#REF!</definedName>
    <definedName name="Excel_BuiltIn_Print_Area_3_1_4" localSheetId="4">#REF!</definedName>
    <definedName name="Excel_BuiltIn_Print_Area_3_1_4">#REF!</definedName>
    <definedName name="Excel_BuiltIn_Print_Area_37" localSheetId="4">#REF!</definedName>
    <definedName name="Excel_BuiltIn_Print_Area_37">#REF!</definedName>
    <definedName name="Excel_BuiltIn_Print_Area_4" localSheetId="4">#REF!</definedName>
    <definedName name="Excel_BuiltIn_Print_Area_4">#REF!</definedName>
    <definedName name="Excel_BuiltIn_Print_Area_4_1" localSheetId="4">#REF!</definedName>
    <definedName name="Excel_BuiltIn_Print_Area_4_1">#REF!</definedName>
    <definedName name="Excel_BuiltIn_Print_Area_5" localSheetId="4">#REF!</definedName>
    <definedName name="Excel_BuiltIn_Print_Area_5">#REF!</definedName>
    <definedName name="Excel_BuiltIn_Print_Area_5_1" localSheetId="4">#REF!</definedName>
    <definedName name="Excel_BuiltIn_Print_Area_5_1">#REF!</definedName>
    <definedName name="Excel_BuiltIn_Print_Area_6" localSheetId="4">#REF!</definedName>
    <definedName name="Excel_BuiltIn_Print_Area_6">#REF!</definedName>
    <definedName name="Excel_BuiltIn_Print_Area_7" localSheetId="4">#REF!</definedName>
    <definedName name="Excel_BuiltIn_Print_Area_7">#REF!</definedName>
    <definedName name="Excel_BuiltIn_Print_Area_7_1" localSheetId="4">#REF!</definedName>
    <definedName name="Excel_BuiltIn_Print_Area_7_1">#REF!</definedName>
    <definedName name="Excel_BuiltIn_Print_Area_8" localSheetId="4">#REF!</definedName>
    <definedName name="Excel_BuiltIn_Print_Area_8">#REF!</definedName>
    <definedName name="Excel_BuiltIn_Print_Area_8_1" localSheetId="4">#REF!</definedName>
    <definedName name="Excel_BuiltIn_Print_Area_8_1">#REF!</definedName>
    <definedName name="Excel_BuiltIn_Print_Area_9" localSheetId="4">#REF!</definedName>
    <definedName name="Excel_BuiltIn_Print_Area_9">#REF!</definedName>
    <definedName name="Excel_BuiltIn_Print_Titles_1">"$#REF!.$A$1:$AMJ$3000"</definedName>
    <definedName name="Excel_BuiltIn_Print_Titles_1_1" localSheetId="4">#REF!</definedName>
    <definedName name="Excel_BuiltIn_Print_Titles_1_1">#REF!</definedName>
    <definedName name="Excel_BuiltIn_Print_Titles_10" localSheetId="4">('[62]Capa Caract. Seg.'!$A:$F,'[62]Capa Caract. Seg.'!#REF!)</definedName>
    <definedName name="Excel_BuiltIn_Print_Titles_10">('[62]Capa Caract. Seg.'!$A:$F,'[62]Capa Caract. Seg.'!#REF!)</definedName>
    <definedName name="Excel_BuiltIn_Print_Titles_11" localSheetId="4">#REF!</definedName>
    <definedName name="Excel_BuiltIn_Print_Titles_11">#REF!</definedName>
    <definedName name="Excel_BuiltIn_Print_Titles_12" localSheetId="4">#REF!</definedName>
    <definedName name="Excel_BuiltIn_Print_Titles_12">#REF!</definedName>
    <definedName name="Excel_BuiltIn_Print_Titles_12_1" localSheetId="4">#REF!</definedName>
    <definedName name="Excel_BuiltIn_Print_Titles_12_1">#REF!</definedName>
    <definedName name="Excel_BuiltIn_Print_Titles_13" localSheetId="4">#REF!</definedName>
    <definedName name="Excel_BuiltIn_Print_Titles_13">#REF!</definedName>
    <definedName name="Excel_BuiltIn_Print_Titles_13_1" localSheetId="4">#REF!</definedName>
    <definedName name="Excel_BuiltIn_Print_Titles_13_1">#REF!</definedName>
    <definedName name="Excel_BuiltIn_Print_Titles_14" localSheetId="4">('[63]Capa Memória de Calc'!$A:$F,'[63]Capa Memória de Calc'!#REF!)</definedName>
    <definedName name="Excel_BuiltIn_Print_Titles_14">('[63]Capa Memória de Calc'!$A:$F,'[63]Capa Memória de Calc'!#REF!)</definedName>
    <definedName name="Excel_BuiltIn_Print_Titles_15" localSheetId="4">#REF!</definedName>
    <definedName name="Excel_BuiltIn_Print_Titles_15">#REF!</definedName>
    <definedName name="Excel_BuiltIn_Print_Titles_16" localSheetId="4">#REF!</definedName>
    <definedName name="Excel_BuiltIn_Print_Titles_16">#REF!</definedName>
    <definedName name="Excel_BuiltIn_Print_Titles_17" localSheetId="4">#REF!</definedName>
    <definedName name="Excel_BuiltIn_Print_Titles_17">#REF!</definedName>
    <definedName name="Excel_BuiltIn_Print_Titles_2" localSheetId="4">#REF!</definedName>
    <definedName name="Excel_BuiltIn_Print_Titles_2">#REF!</definedName>
    <definedName name="Excel_BuiltIn_Print_Titles_2_1" localSheetId="4">#REF!</definedName>
    <definedName name="Excel_BuiltIn_Print_Titles_2_1">#REF!</definedName>
    <definedName name="Excel_BuiltIn_Print_Titles_22" localSheetId="4">('[63]Capa Resumo'!$A:$F,'[63]Capa Resumo'!#REF!)</definedName>
    <definedName name="Excel_BuiltIn_Print_Titles_22">('[63]Capa Resumo'!$A:$F,'[63]Capa Resumo'!#REF!)</definedName>
    <definedName name="Excel_BuiltIn_Print_Titles_3" localSheetId="4">('[63]Capa Apres'!$A:$F,'[63]Capa Apres'!#REF!)</definedName>
    <definedName name="Excel_BuiltIn_Print_Titles_3">('[63]Capa Apres'!$A:$F,'[63]Capa Apres'!#REF!)</definedName>
    <definedName name="Excel_BuiltIn_Print_Titles_3_1" localSheetId="4">#REF!</definedName>
    <definedName name="Excel_BuiltIn_Print_Titles_3_1">#REF!</definedName>
    <definedName name="Excel_BuiltIn_Print_Titles_30" localSheetId="4">('[63]Capa Documentação'!$A:$F,'[63]Capa Documentação'!#REF!)</definedName>
    <definedName name="Excel_BuiltIn_Print_Titles_30">('[63]Capa Documentação'!$A:$F,'[63]Capa Documentação'!#REF!)</definedName>
    <definedName name="Excel_BuiltIn_Print_Titles_31" localSheetId="4">('[63]Capa Anexo I'!$A:$F,'[63]Capa Anexo I'!#REF!)</definedName>
    <definedName name="Excel_BuiltIn_Print_Titles_31">('[63]Capa Anexo I'!$A:$F,'[63]Capa Anexo I'!#REF!)</definedName>
    <definedName name="Excel_BuiltIn_Print_Titles_32" localSheetId="4">('[62]Capa Documentação'!$A:$F,'[62]Capa Documentação'!#REF!)</definedName>
    <definedName name="Excel_BuiltIn_Print_Titles_32">('[62]Capa Documentação'!$A:$F,'[62]Capa Documentação'!#REF!)</definedName>
    <definedName name="Excel_BuiltIn_Print_Titles_33" localSheetId="4">('[63]Capa Anexo II'!$A:$F,'[63]Capa Anexo II'!#REF!)</definedName>
    <definedName name="Excel_BuiltIn_Print_Titles_33">('[63]Capa Anexo II'!$A:$F,'[63]Capa Anexo II'!#REF!)</definedName>
    <definedName name="Excel_BuiltIn_Print_Titles_34" localSheetId="4">('[63]Capa Anexo III'!$A:$F,'[63]Capa Anexo III'!#REF!)</definedName>
    <definedName name="Excel_BuiltIn_Print_Titles_34">('[63]Capa Anexo III'!$A:$F,'[63]Capa Anexo III'!#REF!)</definedName>
    <definedName name="Excel_BuiltIn_Print_Titles_35" localSheetId="4">('[63]Capa Anexo IV'!$A:$F,'[63]Capa Anexo IV'!#REF!)</definedName>
    <definedName name="Excel_BuiltIn_Print_Titles_35">('[63]Capa Anexo IV'!$A:$F,'[63]Capa Anexo IV'!#REF!)</definedName>
    <definedName name="Excel_BuiltIn_Print_Titles_36" localSheetId="4">('[62]Capa Anexo III'!$A:$F,'[62]Capa Anexo III'!#REF!)</definedName>
    <definedName name="Excel_BuiltIn_Print_Titles_36">('[62]Capa Anexo III'!$A:$F,'[62]Capa Anexo III'!#REF!)</definedName>
    <definedName name="Excel_BuiltIn_Print_Titles_37" localSheetId="4">('[62]Capa Anexo IV'!$A:$F,'[62]Capa Anexo IV'!#REF!)</definedName>
    <definedName name="Excel_BuiltIn_Print_Titles_37">('[62]Capa Anexo IV'!$A:$F,'[62]Capa Anexo IV'!#REF!)</definedName>
    <definedName name="Excel_BuiltIn_Print_Titles_4" localSheetId="4">('[62]Capa Apres'!$A:$F,'[62]Capa Apres'!#REF!)</definedName>
    <definedName name="Excel_BuiltIn_Print_Titles_4">('[62]Capa Apres'!$A:$F,'[62]Capa Apres'!#REF!)</definedName>
    <definedName name="Excel_BuiltIn_Print_Titles_5" localSheetId="4">('[63]Capa Mapa'!$A:$F,'[63]Capa Mapa'!#REF!)</definedName>
    <definedName name="Excel_BuiltIn_Print_Titles_5">('[63]Capa Mapa'!$A:$F,'[63]Capa Mapa'!#REF!)</definedName>
    <definedName name="Excel_BuiltIn_Print_Titles_6" localSheetId="4">('[62]Capa Mapa'!$A:$F,'[62]Capa Mapa'!#REF!)</definedName>
    <definedName name="Excel_BuiltIn_Print_Titles_6">('[62]Capa Mapa'!$A:$F,'[62]Capa Mapa'!#REF!)</definedName>
    <definedName name="Excel_BuiltIn_Print_Titles_7" localSheetId="4">('[63]Capa Premissas'!$A:$F,'[63]Capa Premissas'!#REF!)</definedName>
    <definedName name="Excel_BuiltIn_Print_Titles_7">('[63]Capa Premissas'!$A:$F,'[63]Capa Premissas'!#REF!)</definedName>
    <definedName name="Excel_BuiltIn_Print_Titles_7_1" localSheetId="4">#REF!</definedName>
    <definedName name="Excel_BuiltIn_Print_Titles_7_1">#REF!</definedName>
    <definedName name="Excel_BuiltIn_Print_Titles_8" localSheetId="4">('[62]Capa Premissas'!$A:$F,'[62]Capa Premissas'!#REF!)</definedName>
    <definedName name="Excel_BuiltIn_Print_Titles_8">('[62]Capa Premissas'!$A:$F,'[62]Capa Premissas'!#REF!)</definedName>
    <definedName name="Excel_BuiltIn_Print_Titles_9" localSheetId="4">('[63]Capa Caract. Seg.'!$A:$F,'[63]Capa Caract. Seg.'!#REF!)</definedName>
    <definedName name="Excel_BuiltIn_Print_Titles_9">('[63]Capa Caract. Seg.'!$A:$F,'[63]Capa Caract. Seg.'!#REF!)</definedName>
    <definedName name="EXECUCAO" localSheetId="4">#REF!</definedName>
    <definedName name="EXECUCAO">#REF!</definedName>
    <definedName name="Ext" localSheetId="4">#REF!</definedName>
    <definedName name="Ext">#REF!</definedName>
    <definedName name="ext_29" localSheetId="4">#N/A</definedName>
    <definedName name="ext_29">#N/A</definedName>
    <definedName name="exte" localSheetId="4">#REF!</definedName>
    <definedName name="exte">#REF!</definedName>
    <definedName name="Extens" localSheetId="4">'[64]P A T O 98 D'!#REF!</definedName>
    <definedName name="Extens">'[65]P A T O 98 D'!#REF!</definedName>
    <definedName name="Extensao" localSheetId="4">'[57]P A T O  D'!#REF!</definedName>
    <definedName name="Extensao">'[58]P A T O  D'!#REF!</definedName>
    <definedName name="Extensão" localSheetId="4">#REF!</definedName>
    <definedName name="Extensão">#REF!</definedName>
    <definedName name="Extenso" localSheetId="4">#N/A</definedName>
    <definedName name="Extenso">#N/A</definedName>
    <definedName name="Extenso_1" localSheetId="4">#N/A</definedName>
    <definedName name="Extenso_1">#N/A</definedName>
    <definedName name="Extenso_10" localSheetId="4">#N/A</definedName>
    <definedName name="Extenso_10">#N/A</definedName>
    <definedName name="Extenso_12" localSheetId="4">#N/A</definedName>
    <definedName name="Extenso_12">#N/A</definedName>
    <definedName name="Extenso_13" localSheetId="4">#N/A</definedName>
    <definedName name="Extenso_13">#N/A</definedName>
    <definedName name="Extenso_14" localSheetId="4">#N/A</definedName>
    <definedName name="Extenso_14">#N/A</definedName>
    <definedName name="Extenso_19" localSheetId="4">#N/A</definedName>
    <definedName name="Extenso_19">#N/A</definedName>
    <definedName name="Extenso_2" localSheetId="4">#N/A</definedName>
    <definedName name="Extenso_2">#N/A</definedName>
    <definedName name="Extenso_21" localSheetId="4">#N/A</definedName>
    <definedName name="Extenso_21">#N/A</definedName>
    <definedName name="Extenso_22" localSheetId="4">#N/A</definedName>
    <definedName name="Extenso_22">#N/A</definedName>
    <definedName name="Extenso_23" localSheetId="4">#N/A</definedName>
    <definedName name="Extenso_23">#N/A</definedName>
    <definedName name="Extenso_24" localSheetId="4">#N/A</definedName>
    <definedName name="Extenso_24">#N/A</definedName>
    <definedName name="Extenso_25" localSheetId="4">#N/A</definedName>
    <definedName name="Extenso_25">#N/A</definedName>
    <definedName name="Extenso_26" localSheetId="4">#N/A</definedName>
    <definedName name="Extenso_26">#N/A</definedName>
    <definedName name="Extenso_27" localSheetId="4">#N/A</definedName>
    <definedName name="Extenso_27">#N/A</definedName>
    <definedName name="Extenso_28" localSheetId="4">#N/A</definedName>
    <definedName name="Extenso_28">#N/A</definedName>
    <definedName name="Extenso_29" localSheetId="4">#N/A</definedName>
    <definedName name="Extenso_29">#N/A</definedName>
    <definedName name="Extenso_3" localSheetId="4">#N/A</definedName>
    <definedName name="Extenso_3">#N/A</definedName>
    <definedName name="Extenso_30" localSheetId="4">#N/A</definedName>
    <definedName name="Extenso_30">#N/A</definedName>
    <definedName name="Extenso_31" localSheetId="4">#N/A</definedName>
    <definedName name="Extenso_31">#N/A</definedName>
    <definedName name="Extenso_32" localSheetId="4">#N/A</definedName>
    <definedName name="Extenso_32">#N/A</definedName>
    <definedName name="Extenso_33" localSheetId="4">#N/A</definedName>
    <definedName name="Extenso_33">#N/A</definedName>
    <definedName name="Extenso_34" localSheetId="4">#N/A</definedName>
    <definedName name="Extenso_34">#N/A</definedName>
    <definedName name="Extenso_35" localSheetId="4">#N/A</definedName>
    <definedName name="Extenso_35">#N/A</definedName>
    <definedName name="Extenso_36" localSheetId="4">#N/A</definedName>
    <definedName name="Extenso_36">#N/A</definedName>
    <definedName name="Extenso_37" localSheetId="4">#N/A</definedName>
    <definedName name="Extenso_37">#N/A</definedName>
    <definedName name="Extenso_38" localSheetId="4">#N/A</definedName>
    <definedName name="Extenso_38">#N/A</definedName>
    <definedName name="Extenso_39" localSheetId="4">#N/A</definedName>
    <definedName name="Extenso_39">#N/A</definedName>
    <definedName name="Extenso_4" localSheetId="4">#N/A</definedName>
    <definedName name="Extenso_4">#N/A</definedName>
    <definedName name="Extenso_40" localSheetId="4">#N/A</definedName>
    <definedName name="Extenso_40">#N/A</definedName>
    <definedName name="Extenso_41" localSheetId="4">#N/A</definedName>
    <definedName name="Extenso_41">#N/A</definedName>
    <definedName name="Extenso_42" localSheetId="4">#N/A</definedName>
    <definedName name="Extenso_42">#N/A</definedName>
    <definedName name="Extenso_43" localSheetId="4">#N/A</definedName>
    <definedName name="Extenso_43">#N/A</definedName>
    <definedName name="Extenso_44" localSheetId="4">#N/A</definedName>
    <definedName name="Extenso_44">#N/A</definedName>
    <definedName name="Extenso_45" localSheetId="4">#N/A</definedName>
    <definedName name="Extenso_45">#N/A</definedName>
    <definedName name="Extenso_46" localSheetId="4">#N/A</definedName>
    <definedName name="Extenso_46">#N/A</definedName>
    <definedName name="Extenso_47" localSheetId="4">#N/A</definedName>
    <definedName name="Extenso_47">#N/A</definedName>
    <definedName name="Extenso_48" localSheetId="4">#N/A</definedName>
    <definedName name="Extenso_48">#N/A</definedName>
    <definedName name="Extenso_5" localSheetId="4">#N/A</definedName>
    <definedName name="Extenso_5">#N/A</definedName>
    <definedName name="Extenso_51" localSheetId="4">#N/A</definedName>
    <definedName name="Extenso_51">#N/A</definedName>
    <definedName name="Extenso_52" localSheetId="4">#N/A</definedName>
    <definedName name="Extenso_52">#N/A</definedName>
    <definedName name="Extenso_53" localSheetId="4">#N/A</definedName>
    <definedName name="Extenso_53">#N/A</definedName>
    <definedName name="Extenso_54" localSheetId="4">#N/A</definedName>
    <definedName name="Extenso_54">#N/A</definedName>
    <definedName name="Extenso_55" localSheetId="4">#N/A</definedName>
    <definedName name="Extenso_55">#N/A</definedName>
    <definedName name="Extenso_56" localSheetId="4">#N/A</definedName>
    <definedName name="Extenso_56">#N/A</definedName>
    <definedName name="Extenso_57" localSheetId="4">#N/A</definedName>
    <definedName name="Extenso_57">#N/A</definedName>
    <definedName name="Extenso_58" localSheetId="4">#N/A</definedName>
    <definedName name="Extenso_58">#N/A</definedName>
    <definedName name="Extenso_59" localSheetId="4">#N/A</definedName>
    <definedName name="Extenso_59">#N/A</definedName>
    <definedName name="Extenso_6" localSheetId="4">#N/A</definedName>
    <definedName name="Extenso_6">#N/A</definedName>
    <definedName name="Extenso_60" localSheetId="4">#N/A</definedName>
    <definedName name="Extenso_60">#N/A</definedName>
    <definedName name="Extenso_61" localSheetId="4">#N/A</definedName>
    <definedName name="Extenso_61">#N/A</definedName>
    <definedName name="Extenso_62" localSheetId="4">#N/A</definedName>
    <definedName name="Extenso_62">#N/A</definedName>
    <definedName name="Extenso_63" localSheetId="4">#N/A</definedName>
    <definedName name="Extenso_63">#N/A</definedName>
    <definedName name="Extenso_64" localSheetId="4">#N/A</definedName>
    <definedName name="Extenso_64">#N/A</definedName>
    <definedName name="Extenso_65" localSheetId="4">#N/A</definedName>
    <definedName name="Extenso_65">#N/A</definedName>
    <definedName name="Extenso_66" localSheetId="4">#N/A</definedName>
    <definedName name="Extenso_66">#N/A</definedName>
    <definedName name="Extenso_67" localSheetId="4">#N/A</definedName>
    <definedName name="Extenso_67">#N/A</definedName>
    <definedName name="Extenso_68" localSheetId="4">#N/A</definedName>
    <definedName name="Extenso_68">#N/A</definedName>
    <definedName name="Extenso_69" localSheetId="4">#N/A</definedName>
    <definedName name="Extenso_69">#N/A</definedName>
    <definedName name="Extenso_7" localSheetId="4">#N/A</definedName>
    <definedName name="Extenso_7">#N/A</definedName>
    <definedName name="Extenso_70" localSheetId="4">#N/A</definedName>
    <definedName name="Extenso_70">#N/A</definedName>
    <definedName name="Extenso_71" localSheetId="4">#N/A</definedName>
    <definedName name="Extenso_71">#N/A</definedName>
    <definedName name="Extenso_72" localSheetId="4">#N/A</definedName>
    <definedName name="Extenso_72">#N/A</definedName>
    <definedName name="Extenso_8" localSheetId="4">#N/A</definedName>
    <definedName name="Extenso_8">#N/A</definedName>
    <definedName name="Extenso_9" localSheetId="4">#N/A</definedName>
    <definedName name="Extenso_9">#N/A</definedName>
    <definedName name="EXTENSO1">#N/A</definedName>
    <definedName name="ExtFaixa" localSheetId="4">#REF!</definedName>
    <definedName name="ExtFaixa">#REF!</definedName>
    <definedName name="ExtFaixa2" localSheetId="4">'[7]P A T O 99 B'!#REF!</definedName>
    <definedName name="ExtFaixa2">'[7]P A T O 99 B'!#REF!</definedName>
    <definedName name="f" localSheetId="5">#REF!</definedName>
    <definedName name="f" localSheetId="6">#REF!</definedName>
    <definedName name="f" localSheetId="4">#REF!</definedName>
    <definedName name="f">#REF!</definedName>
    <definedName name="F.801" localSheetId="4">[27]Mat.!#REF!</definedName>
    <definedName name="F.801">[27]Mat.!#REF!</definedName>
    <definedName name="F.802" localSheetId="4">[27]Mat.!#REF!</definedName>
    <definedName name="F.802">[27]Mat.!#REF!</definedName>
    <definedName name="F.803" localSheetId="4">[27]Mat.!#REF!</definedName>
    <definedName name="F.803">[27]Mat.!#REF!</definedName>
    <definedName name="F.804" localSheetId="4">[27]Mat.!#REF!</definedName>
    <definedName name="F.804">[27]Mat.!#REF!</definedName>
    <definedName name="F.805" localSheetId="4">[27]Mat.!#REF!</definedName>
    <definedName name="F.805">[27]Mat.!#REF!</definedName>
    <definedName name="F.807" localSheetId="4">[27]Mat.!#REF!</definedName>
    <definedName name="F.807">[27]Mat.!#REF!</definedName>
    <definedName name="F.808" localSheetId="4">[27]Mat.!#REF!</definedName>
    <definedName name="F.808">[27]Mat.!#REF!</definedName>
    <definedName name="F.809" localSheetId="4">[27]Mat.!#REF!</definedName>
    <definedName name="F.809">[27]Mat.!#REF!</definedName>
    <definedName name="F.810" localSheetId="4">[27]Mat.!#REF!</definedName>
    <definedName name="F.810">[27]Mat.!#REF!</definedName>
    <definedName name="F.811" localSheetId="4">[27]Mat.!#REF!</definedName>
    <definedName name="F.811">[27]Mat.!#REF!</definedName>
    <definedName name="F.812" localSheetId="4">[27]Mat.!#REF!</definedName>
    <definedName name="F.812">[27]Mat.!#REF!</definedName>
    <definedName name="F.813" localSheetId="4">[27]Mat.!#REF!</definedName>
    <definedName name="F.813">[27]Mat.!#REF!</definedName>
    <definedName name="F.814" localSheetId="4">[27]Mat.!#REF!</definedName>
    <definedName name="F.814">[27]Mat.!#REF!</definedName>
    <definedName name="F.943" localSheetId="4">[27]Mat.!#REF!</definedName>
    <definedName name="F.943">[27]Mat.!#REF!</definedName>
    <definedName name="Faixa" localSheetId="4">'[64]P A T O 98 D'!#REF!</definedName>
    <definedName name="Faixa">'[65]P A T O 98 D'!#REF!</definedName>
    <definedName name="fator" localSheetId="4">#REF!</definedName>
    <definedName name="fator">#REF!</definedName>
    <definedName name="fator_k" localSheetId="4">[66]BASE!#REF!</definedName>
    <definedName name="fator_k">[66]BASE!#REF!</definedName>
    <definedName name="FATOR1">'[47]TPU-MARÇO_2002'!$L$2:$L$20</definedName>
    <definedName name="FatorMudançaBase" localSheetId="4">#REF!</definedName>
    <definedName name="FatorMudançaBase">#REF!</definedName>
    <definedName name="FatSabadoOut">'[67]TrafContExpan-NoPrint'!$O$5</definedName>
    <definedName name="FatSextaOut">'[67]TrafContExpan-NoPrint'!$O$4</definedName>
    <definedName name="FATURAS2002" localSheetId="5">#REF!</definedName>
    <definedName name="FATURAS2002" localSheetId="6">#REF!</definedName>
    <definedName name="FATURAS2002" localSheetId="4" hidden="1">{#N/A,#N/A,TRUE,"Serviços"}</definedName>
    <definedName name="FATURAS2002" localSheetId="0">#REF!</definedName>
    <definedName name="FATURAS2002">#REF!</definedName>
    <definedName name="FATURAS20022" localSheetId="5">#REF!</definedName>
    <definedName name="FATURAS20022" localSheetId="6">#REF!</definedName>
    <definedName name="FATURAS20022" localSheetId="4" hidden="1">{#N/A,#N/A,TRUE,"Serviços"}</definedName>
    <definedName name="FATURAS20022" localSheetId="0">#REF!</definedName>
    <definedName name="FATURAS20022">#REF!</definedName>
    <definedName name="fc1a" localSheetId="4">'[25]PRO-08'!#REF!</definedName>
    <definedName name="fc1a">'[25]PRO-08'!#REF!</definedName>
    <definedName name="fc1a_10" localSheetId="4">'[26]PRO-08'!#REF!</definedName>
    <definedName name="fc1a_10">'[26]PRO-08'!#REF!</definedName>
    <definedName name="fc1a_25" localSheetId="4">'[26]PRO-08'!#REF!</definedName>
    <definedName name="fc1a_25">'[26]PRO-08'!#REF!</definedName>
    <definedName name="fc1a_27" localSheetId="4">'[26]PRO-08'!#REF!</definedName>
    <definedName name="fc1a_27">'[26]PRO-08'!#REF!</definedName>
    <definedName name="fc1a_29" localSheetId="4">'[26]PRO-08'!#REF!</definedName>
    <definedName name="fc1a_29">'[26]PRO-08'!#REF!</definedName>
    <definedName name="fc1a_9" localSheetId="4">'[26]PRO-08'!#REF!</definedName>
    <definedName name="fc1a_9">'[26]PRO-08'!#REF!</definedName>
    <definedName name="FC2A" localSheetId="4">'[25]PRO-08'!#REF!</definedName>
    <definedName name="FC2A">'[25]PRO-08'!#REF!</definedName>
    <definedName name="FC2A_10" localSheetId="4">'[26]PRO-08'!#REF!</definedName>
    <definedName name="FC2A_10">'[26]PRO-08'!#REF!</definedName>
    <definedName name="FC2A_25" localSheetId="4">'[26]PRO-08'!#REF!</definedName>
    <definedName name="FC2A_25">'[26]PRO-08'!#REF!</definedName>
    <definedName name="FC2A_27" localSheetId="4">'[26]PRO-08'!#REF!</definedName>
    <definedName name="FC2A_27">'[26]PRO-08'!#REF!</definedName>
    <definedName name="FC2A_29" localSheetId="4">'[26]PRO-08'!#REF!</definedName>
    <definedName name="FC2A_29">'[26]PRO-08'!#REF!</definedName>
    <definedName name="FC2A_9" localSheetId="4">'[26]PRO-08'!#REF!</definedName>
    <definedName name="FC2A_9">'[26]PRO-08'!#REF!</definedName>
    <definedName name="FC3A" localSheetId="4">'[25]PRO-08'!#REF!</definedName>
    <definedName name="FC3A">'[25]PRO-08'!#REF!</definedName>
    <definedName name="FC3A_10" localSheetId="4">'[26]PRO-08'!#REF!</definedName>
    <definedName name="FC3A_10">'[26]PRO-08'!#REF!</definedName>
    <definedName name="FC3A_25" localSheetId="4">'[26]PRO-08'!#REF!</definedName>
    <definedName name="FC3A_25">'[26]PRO-08'!#REF!</definedName>
    <definedName name="FC3A_27" localSheetId="4">'[26]PRO-08'!#REF!</definedName>
    <definedName name="FC3A_27">'[26]PRO-08'!#REF!</definedName>
    <definedName name="FC3A_29" localSheetId="4">'[26]PRO-08'!#REF!</definedName>
    <definedName name="FC3A_29">'[26]PRO-08'!#REF!</definedName>
    <definedName name="FC3A_9" localSheetId="4">'[26]PRO-08'!#REF!</definedName>
    <definedName name="FC3A_9">'[26]PRO-08'!#REF!</definedName>
    <definedName name="fda" localSheetId="4">[68]PROJETO!#REF!</definedName>
    <definedName name="fda">[68]PROJETO!#REF!</definedName>
    <definedName name="FE" localSheetId="4">[17]SERVIÇOS!#REF!</definedName>
    <definedName name="FE">[17]SERVIÇOS!#REF!</definedName>
    <definedName name="fer" localSheetId="4">[69]comp1!#REF!</definedName>
    <definedName name="fer">[69]comp1!#REF!</definedName>
    <definedName name="fernanda" localSheetId="5">#REF!</definedName>
    <definedName name="fernanda" localSheetId="6">#REF!</definedName>
    <definedName name="fernanda" localSheetId="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" localSheetId="0">#REF!</definedName>
    <definedName name="fernanda">#REF!</definedName>
    <definedName name="FEVA" localSheetId="4">#REF!</definedName>
    <definedName name="FEVA">#REF!</definedName>
    <definedName name="fgff" localSheetId="5">#REF!</definedName>
    <definedName name="fgff" localSheetId="6">#REF!</definedName>
    <definedName name="fgff" localSheetId="4" hidden="1">{#N/A,#N/A,FALSE,"MO (2)"}</definedName>
    <definedName name="fgff" localSheetId="0">#REF!</definedName>
    <definedName name="fgff">#REF!</definedName>
    <definedName name="fgff_1" localSheetId="5">#REF!</definedName>
    <definedName name="fgff_1" localSheetId="6">#REF!</definedName>
    <definedName name="fgff_1" localSheetId="4" hidden="1">{#N/A,#N/A,FALSE,"MO (2)"}</definedName>
    <definedName name="fgff_1" localSheetId="0">#REF!</definedName>
    <definedName name="fgff_1">#REF!</definedName>
    <definedName name="FGV" localSheetId="4">#REF!</definedName>
    <definedName name="FGV">#REF!</definedName>
    <definedName name="FGVC" localSheetId="4">#REF!</definedName>
    <definedName name="FGVC">#REF!</definedName>
    <definedName name="FH" localSheetId="4">#REF!</definedName>
    <definedName name="FH">#REF!</definedName>
    <definedName name="FIC" localSheetId="4">#REF!</definedName>
    <definedName name="FIC">#REF!</definedName>
    <definedName name="figura1">"Figura 1"</definedName>
    <definedName name="FILLER.USINA">[29]Diagrama!$E$52</definedName>
    <definedName name="FIM" localSheetId="4">#REF!</definedName>
    <definedName name="FIM">#REF!</definedName>
    <definedName name="FIRMA">[70]DG!$B$8</definedName>
    <definedName name="firma2" localSheetId="4">#REF!</definedName>
    <definedName name="firma2">#REF!</definedName>
    <definedName name="FISCAL" localSheetId="4">#REF!</definedName>
    <definedName name="FISCAL">#REF!</definedName>
    <definedName name="FJF" localSheetId="4">#REF!</definedName>
    <definedName name="FJF">#REF!</definedName>
    <definedName name="fl" localSheetId="4">#REF!</definedName>
    <definedName name="fl">#REF!</definedName>
    <definedName name="FLU" localSheetId="4">#REF!</definedName>
    <definedName name="FLU">#REF!</definedName>
    <definedName name="Fluência">[61]Teor!$E$3:$E$7</definedName>
    <definedName name="fluxo" localSheetId="4">'[71]450'!#REF!</definedName>
    <definedName name="fluxo">'[71]450'!#REF!</definedName>
    <definedName name="FOLHA01" localSheetId="5">#REF!</definedName>
    <definedName name="FOLHA01" localSheetId="6">#REF!</definedName>
    <definedName name="FOLHA01" localSheetId="4" hidden="1">{#N/A,#N/A,TRUE,"Serviços"}</definedName>
    <definedName name="FOLHA01" localSheetId="0">#REF!</definedName>
    <definedName name="FOLHA01">#REF!</definedName>
    <definedName name="FOLHA011" localSheetId="5">#REF!</definedName>
    <definedName name="FOLHA011" localSheetId="6">#REF!</definedName>
    <definedName name="FOLHA011" localSheetId="4" hidden="1">{#N/A,#N/A,TRUE,"Serviços"}</definedName>
    <definedName name="FOLHA011" localSheetId="0">#REF!</definedName>
    <definedName name="FOLHA011">#REF!</definedName>
    <definedName name="folha1" localSheetId="5">#REF!</definedName>
    <definedName name="folha1" localSheetId="6">#REF!</definedName>
    <definedName name="folha1" localSheetId="4" hidden="1">{#N/A,#N/A,TRUE,"Serviços"}</definedName>
    <definedName name="folha1" localSheetId="0">#REF!</definedName>
    <definedName name="folha1">#REF!</definedName>
    <definedName name="folha11" localSheetId="5">#REF!</definedName>
    <definedName name="folha11" localSheetId="6">#REF!</definedName>
    <definedName name="folha11" localSheetId="4" hidden="1">{#N/A,#N/A,TRUE,"Serviços"}</definedName>
    <definedName name="folha11" localSheetId="0">#REF!</definedName>
    <definedName name="folha11">#REF!</definedName>
    <definedName name="Fonte" localSheetId="4">#REF!</definedName>
    <definedName name="Fonte">#REF!</definedName>
    <definedName name="formulas">[72]C!$B$112,[72]C!$B$50,[72]C!$B$174:$B$177,[72]C!$B$236:$B$239,[72]C!$B$298:$B$301,[72]C!$B$360:$B$362,[72]C!$B$422:$B$424,[72]C!$B$484:$B$486,[72]C!$B$546:$B$547,[72]C!$B$608:$B$609,[72]C!$B$671:$B$672,[72]C!$B$733:$B$734,[72]C!$B$795:$B$796,[72]C!$B$857:$B$858,[72]C!$B$980,[72]C!$B$1042,[72]C!$B$1104,[72]C!$B$1166:$B$1168,[72]C!$B$1228:$B$1230,[72]C!$B$1290:$B$1292</definedName>
    <definedName name="FORN.CIM.USINA">[29]Diagrama!$E$53</definedName>
    <definedName name="FRESA" localSheetId="4">#REF!</definedName>
    <definedName name="FRESA">#REF!</definedName>
    <definedName name="Fresagem01" localSheetId="5">#REF!</definedName>
    <definedName name="Fresagem01" localSheetId="6">#REF!</definedName>
    <definedName name="Fresagem01" localSheetId="4" hidden="1">{#N/A,#N/A,TRUE,"Serviços"}</definedName>
    <definedName name="Fresagem01" localSheetId="0">#REF!</definedName>
    <definedName name="Fresagem01">#REF!</definedName>
    <definedName name="Fresagem011" localSheetId="5">#REF!</definedName>
    <definedName name="Fresagem011" localSheetId="6">#REF!</definedName>
    <definedName name="Fresagem011" localSheetId="4" hidden="1">{#N/A,#N/A,TRUE,"Serviços"}</definedName>
    <definedName name="Fresagem011" localSheetId="0">#REF!</definedName>
    <definedName name="Fresagem011">#REF!</definedName>
    <definedName name="FRESAMA" localSheetId="4">[24]ROSTO!#REF!</definedName>
    <definedName name="FRESAMA">[24]ROSTO!#REF!</definedName>
    <definedName name="FRESATA" localSheetId="4">#REF!</definedName>
    <definedName name="FRESATA">#REF!</definedName>
    <definedName name="FS" localSheetId="4">#REF!</definedName>
    <definedName name="FS">#REF!</definedName>
    <definedName name="FT" localSheetId="4">#REF!</definedName>
    <definedName name="FT">#REF!</definedName>
    <definedName name="fubokinha" localSheetId="4">#REF!</definedName>
    <definedName name="fubokinha">#REF!</definedName>
    <definedName name="fuel" localSheetId="4">#REF!</definedName>
    <definedName name="fuel">#REF!</definedName>
    <definedName name="G">#N/A</definedName>
    <definedName name="gas" localSheetId="4">#REF!</definedName>
    <definedName name="gas">#REF!</definedName>
    <definedName name="GASOL">[73]INVENTÁRIO!$D$6</definedName>
    <definedName name="gasol100">[12]INVENTÁRIO!$D$6</definedName>
    <definedName name="GASOL2">[13]INVENTÁRIO!$D$6</definedName>
    <definedName name="GAST">[11]DADOS!$C$21</definedName>
    <definedName name="GEOVANI" localSheetId="4">#REF!</definedName>
    <definedName name="GEOVANI">#REF!</definedName>
    <definedName name="GEOVANI_25" localSheetId="4">#REF!</definedName>
    <definedName name="GEOVANI_25">#REF!</definedName>
    <definedName name="GEOVANI2" localSheetId="4">[74]PROJETO!#REF!</definedName>
    <definedName name="GEOVANI2">[74]PROJETO!#REF!</definedName>
    <definedName name="GEOVANI2_25" localSheetId="4">[75]PROJETO!#REF!</definedName>
    <definedName name="GEOVANI2_25">[75]PROJETO!#REF!</definedName>
    <definedName name="gfgfgfg" localSheetId="5">#REF!</definedName>
    <definedName name="gfgfgfg" localSheetId="6">#REF!</definedName>
    <definedName name="gfgfgfg" localSheetId="4" hidden="1">{#N/A,#N/A,FALSE,"MO (2)"}</definedName>
    <definedName name="gfgfgfg" localSheetId="0">#REF!</definedName>
    <definedName name="gfgfgfg">#REF!</definedName>
    <definedName name="ggggg" localSheetId="4">[76]PROJETO!#REF!</definedName>
    <definedName name="ggggg">[76]PROJETO!#REF!</definedName>
    <definedName name="GH" localSheetId="4">[36]RMLE157!#REF!</definedName>
    <definedName name="GH">[36]RMLE157!#REF!</definedName>
    <definedName name="ghghgh" localSheetId="5">#REF!</definedName>
    <definedName name="ghghgh" localSheetId="6">#REF!</definedName>
    <definedName name="ghghgh" localSheetId="4" hidden="1">{#N/A,#N/A,FALSE,"MO (2)"}</definedName>
    <definedName name="ghghgh" localSheetId="0">#REF!</definedName>
    <definedName name="ghghgh">#REF!</definedName>
    <definedName name="GHJ" localSheetId="4" hidden="1">{#N/A,#N/A,FALSE,"MO (2)"}</definedName>
    <definedName name="GHJ" hidden="1">{#N/A,#N/A,FALSE,"MO (2)"}</definedName>
    <definedName name="global" localSheetId="4">#REF!</definedName>
    <definedName name="global">#REF!</definedName>
    <definedName name="GP" localSheetId="4">[17]SERVIÇOS!#REF!</definedName>
    <definedName name="GP">[17]SERVIÇOS!#REF!</definedName>
    <definedName name="graf" localSheetId="4">'[77]FLUXO - EXECUÇÃO PRÓPRIA'!#REF!</definedName>
    <definedName name="graf">'[77]FLUXO - EXECUÇÃO PRÓPRIA'!#REF!</definedName>
    <definedName name="gtryfj" localSheetId="5">#REF!</definedName>
    <definedName name="gtryfj" localSheetId="6">#REF!</definedName>
    <definedName name="gtryfj" localSheetId="4" hidden="1">{#N/A,#N/A,TRUE,"Serviços"}</definedName>
    <definedName name="gtryfj" localSheetId="0">#REF!</definedName>
    <definedName name="gtryfj">#REF!</definedName>
    <definedName name="gtryfjj" localSheetId="5">#REF!</definedName>
    <definedName name="gtryfjj" localSheetId="6">#REF!</definedName>
    <definedName name="gtryfjj" localSheetId="4" hidden="1">{#N/A,#N/A,TRUE,"Serviços"}</definedName>
    <definedName name="gtryfjj" localSheetId="0">#REF!</definedName>
    <definedName name="gtryfjj">#REF!</definedName>
    <definedName name="Guia">"Figura 1"</definedName>
    <definedName name="H" localSheetId="5">#REF!</definedName>
    <definedName name="H" localSheetId="6">#REF!</definedName>
    <definedName name="h" localSheetId="4">#REF!</definedName>
    <definedName name="H">#REF!</definedName>
    <definedName name="hhhhh" localSheetId="5">#REF!</definedName>
    <definedName name="hhhhh" localSheetId="6">#REF!</definedName>
    <definedName name="hhhhh" localSheetId="4" hidden="1">{#N/A,#N/A,FALSE,"MO (2)"}</definedName>
    <definedName name="hhhhh" localSheetId="0">#REF!</definedName>
    <definedName name="hhhhh">#REF!</definedName>
    <definedName name="hi" localSheetId="4">#REF!</definedName>
    <definedName name="hi">#REF!</definedName>
    <definedName name="hi_10" localSheetId="4">#REF!</definedName>
    <definedName name="hi_10">#REF!</definedName>
    <definedName name="hi_25" localSheetId="4">#REF!</definedName>
    <definedName name="hi_25">#REF!</definedName>
    <definedName name="hi_27" localSheetId="4">#REF!</definedName>
    <definedName name="hi_27">#REF!</definedName>
    <definedName name="hi_29" localSheetId="4">#REF!</definedName>
    <definedName name="hi_29">#REF!</definedName>
    <definedName name="hi_9" localSheetId="4">#REF!</definedName>
    <definedName name="hi_9">#REF!</definedName>
    <definedName name="HJ" localSheetId="4">#REF!</definedName>
    <definedName name="HJ">#REF!</definedName>
    <definedName name="hjhjhjhju" localSheetId="5">#REF!</definedName>
    <definedName name="hjhjhjhju" localSheetId="6">#REF!</definedName>
    <definedName name="hjhjhjhju" localSheetId="4" hidden="1">{#N/A,#N/A,FALSE,"MO (2)"}</definedName>
    <definedName name="hjhjhjhju" localSheetId="0">#REF!</definedName>
    <definedName name="hjhjhjhju">#REF!</definedName>
    <definedName name="hora" localSheetId="4">#REF!</definedName>
    <definedName name="hora">#REF!</definedName>
    <definedName name="HORAMÁQUINA" localSheetId="4">#REF!</definedName>
    <definedName name="HORAMÁQUINA">#REF!</definedName>
    <definedName name="HORAMÁQUINA1" localSheetId="4">#REF!</definedName>
    <definedName name="HORAMÁQUINA1">#REF!</definedName>
    <definedName name="HP" localSheetId="4">#REF!</definedName>
    <definedName name="HP">#REF!</definedName>
    <definedName name="HP.1" localSheetId="4">#REF!</definedName>
    <definedName name="HP.1">#REF!</definedName>
    <definedName name="HS" localSheetId="4">#REF!</definedName>
    <definedName name="HS">#REF!</definedName>
    <definedName name="i" localSheetId="6">#REF!</definedName>
    <definedName name="i" localSheetId="4" hidden="1">{#N/A,#N/A,FALSE,"MO (2)"}</definedName>
    <definedName name="i" localSheetId="0">#REF!</definedName>
    <definedName name="i" hidden="1">{#N/A,#N/A,FALSE,"MO (2)"}</definedName>
    <definedName name="IM" localSheetId="4">#REF!</definedName>
    <definedName name="IM">#REF!</definedName>
    <definedName name="IM_25" localSheetId="4">#REF!</definedName>
    <definedName name="IM_25">#REF!</definedName>
    <definedName name="IMP" localSheetId="4">#REF!</definedName>
    <definedName name="IMP">#REF!</definedName>
    <definedName name="IMPMA" localSheetId="4">[24]ROSTO!#REF!</definedName>
    <definedName name="IMPMA">[24]ROSTO!#REF!</definedName>
    <definedName name="IMPTA" localSheetId="4">#REF!</definedName>
    <definedName name="IMPTA">#REF!</definedName>
    <definedName name="IND" localSheetId="4">#REF!</definedName>
    <definedName name="IND">#REF!</definedName>
    <definedName name="INDI22" localSheetId="4">#REF!</definedName>
    <definedName name="INDI22">#REF!</definedName>
    <definedName name="inic" localSheetId="4">#REF!</definedName>
    <definedName name="inic">#REF!</definedName>
    <definedName name="INICIO" localSheetId="4">#REF!</definedName>
    <definedName name="INICIO">#REF!</definedName>
    <definedName name="INS_TVE_CBUQ" localSheetId="4">#REF!</definedName>
    <definedName name="INS_TVE_CBUQ">#REF!</definedName>
    <definedName name="INS_TVE_LAMA" localSheetId="4">#REF!</definedName>
    <definedName name="INS_TVE_LAMA">#REF!</definedName>
    <definedName name="INS_TVE_MICRO" localSheetId="4">#REF!</definedName>
    <definedName name="INS_TVE_MICRO">#REF!</definedName>
    <definedName name="INS_TVMP_CBUQ" localSheetId="4">#REF!</definedName>
    <definedName name="INS_TVMP_CBUQ">#REF!</definedName>
    <definedName name="INS_TVMP_LAMA" localSheetId="4">#REF!</definedName>
    <definedName name="INS_TVMP_LAMA">#REF!</definedName>
    <definedName name="INS_TVMP_MICRO" localSheetId="4">#REF!</definedName>
    <definedName name="INS_TVMP_MICRO">#REF!</definedName>
    <definedName name="INS_TVMR_CBUQ" localSheetId="4">#REF!</definedName>
    <definedName name="INS_TVMR_CBUQ">#REF!</definedName>
    <definedName name="INS_TVMR_LAMA" localSheetId="4">#REF!</definedName>
    <definedName name="INS_TVMR_LAMA">#REF!</definedName>
    <definedName name="INS_TVMR_MICRO" localSheetId="4">#REF!</definedName>
    <definedName name="INS_TVMR_MICRO">#REF!</definedName>
    <definedName name="INS_TVP_CBUQ" localSheetId="4">#REF!</definedName>
    <definedName name="INS_TVP_CBUQ">#REF!</definedName>
    <definedName name="INS_TVP_LAMA" localSheetId="4">#REF!</definedName>
    <definedName name="INS_TVP_LAMA">#REF!</definedName>
    <definedName name="INS_TVP_MICRO" localSheetId="4">#REF!</definedName>
    <definedName name="INS_TVP_MICRO">#REF!</definedName>
    <definedName name="INS_TVR_CBUQ" localSheetId="4">#REF!</definedName>
    <definedName name="INS_TVR_CBUQ">#REF!</definedName>
    <definedName name="INS_TVR_LAMA" localSheetId="4">#REF!</definedName>
    <definedName name="INS_TVR_LAMA">#REF!</definedName>
    <definedName name="INS_TVR_MICRO" localSheetId="4">#REF!</definedName>
    <definedName name="INS_TVR_MICRO">#REF!</definedName>
    <definedName name="Insumos" localSheetId="1">#REF!</definedName>
    <definedName name="Insumos" localSheetId="3">#REF!</definedName>
    <definedName name="Insumos" localSheetId="2">#REF!</definedName>
    <definedName name="Insumos" localSheetId="5">#REF!</definedName>
    <definedName name="Insumos" localSheetId="6">#REF!</definedName>
    <definedName name="Insumos" localSheetId="4" hidden="1">#REF!</definedName>
    <definedName name="Insumos" localSheetId="0">#REF!</definedName>
    <definedName name="Insumos">#REF!</definedName>
    <definedName name="INSUMOS___0">"$#REF!.$A$4:$F$1620"</definedName>
    <definedName name="INSUMOSBETUMINOSOS">[29]ANP!$A$6:$D$10</definedName>
    <definedName name="intervencoes">[78]!PassaExtenso</definedName>
    <definedName name="IPROP" localSheetId="4">[66]BASE!#REF!</definedName>
    <definedName name="IPROP">[66]BASE!#REF!</definedName>
    <definedName name="ISSQN" localSheetId="1">'12C - Antigo'!$C$8</definedName>
    <definedName name="ISSQN" localSheetId="3">'14B sem prod.'!$C$8</definedName>
    <definedName name="ISSQN" localSheetId="2">'Antigo 12G'!$C$8</definedName>
    <definedName name="Item" localSheetId="4">#REF!</definedName>
    <definedName name="Item">#REF!</definedName>
    <definedName name="Itens" localSheetId="1">#REF!</definedName>
    <definedName name="Itens" localSheetId="3">#REF!</definedName>
    <definedName name="Itens" localSheetId="2">#REF!</definedName>
    <definedName name="Itens" localSheetId="5">#REF!</definedName>
    <definedName name="Itens" localSheetId="6">#REF!</definedName>
    <definedName name="Itens" localSheetId="4" hidden="1">#REF!</definedName>
    <definedName name="Itens" localSheetId="0">#REF!</definedName>
    <definedName name="Itens">#REF!</definedName>
    <definedName name="IU" localSheetId="4">[3]PLMUSEU!#REF!</definedName>
    <definedName name="IU">[3]PLMUSEU!#REF!</definedName>
    <definedName name="j" localSheetId="5">#REF!</definedName>
    <definedName name="j" localSheetId="6">#REF!</definedName>
    <definedName name="j" localSheetId="4" hidden="1">{#N/A,#N/A,FALSE,"MO (2)"}</definedName>
    <definedName name="j" localSheetId="0">#REF!</definedName>
    <definedName name="j">#REF!</definedName>
    <definedName name="J253K3415" localSheetId="4">'[79]CPU''s'!#REF!</definedName>
    <definedName name="J253K3415">#REF!</definedName>
    <definedName name="JAN_2000___NOV_2000" localSheetId="4">#REF!</definedName>
    <definedName name="JAN_2000___NOV_2000">#REF!</definedName>
    <definedName name="JANA" localSheetId="4">#REF!</definedName>
    <definedName name="JANA">#REF!</definedName>
    <definedName name="JANEIRO2003" localSheetId="5">#REF!</definedName>
    <definedName name="JANEIRO2003" localSheetId="6">#REF!</definedName>
    <definedName name="JANEIRO2003" localSheetId="4" hidden="1">{#N/A,#N/A,TRUE,"Serviços"}</definedName>
    <definedName name="JANEIRO2003" localSheetId="0">#REF!</definedName>
    <definedName name="JANEIRO2003">#REF!</definedName>
    <definedName name="JANEIRO20033" localSheetId="5">#REF!</definedName>
    <definedName name="JANEIRO20033" localSheetId="6">#REF!</definedName>
    <definedName name="JANEIRO20033" localSheetId="4" hidden="1">{#N/A,#N/A,TRUE,"Serviços"}</definedName>
    <definedName name="JANEIRO20033" localSheetId="0">#REF!</definedName>
    <definedName name="JANEIRO20033">#REF!</definedName>
    <definedName name="jazida" localSheetId="4">#REF!</definedName>
    <definedName name="jazida">#REF!</definedName>
    <definedName name="JAZIDA.PISTA">[29]Diagrama!$E$51</definedName>
    <definedName name="JAZIDA.USINA">[29]Diagrama!$E$50</definedName>
    <definedName name="JF">#N/A</definedName>
    <definedName name="jfl" localSheetId="4">#REF!</definedName>
    <definedName name="jfl">#REF!</definedName>
    <definedName name="jhj">#N/A</definedName>
    <definedName name="jhjhjhjju" localSheetId="5">#REF!</definedName>
    <definedName name="jhjhjhjju" localSheetId="6">#REF!</definedName>
    <definedName name="jhjhjhjju" localSheetId="4" hidden="1">{#N/A,#N/A,FALSE,"MO (2)"}</definedName>
    <definedName name="jhjhjhjju" localSheetId="0">#REF!</definedName>
    <definedName name="jhjhjhjju">#REF!</definedName>
    <definedName name="jjjjj" localSheetId="5">#REF!</definedName>
    <definedName name="jjjjj" localSheetId="6">#REF!</definedName>
    <definedName name="jjjjj" localSheetId="4" hidden="1">{#N/A,#N/A,FALSE,"MO (2)"}</definedName>
    <definedName name="jjjjj" localSheetId="0">#REF!</definedName>
    <definedName name="jjjjj">#REF!</definedName>
    <definedName name="JJJJJL" localSheetId="4" hidden="1">{#N/A,#N/A,FALSE,"MO (2)"}</definedName>
    <definedName name="JJJJJL" hidden="1">{#N/A,#N/A,FALSE,"MO (2)"}</definedName>
    <definedName name="jk">[80]!PassaExtenso</definedName>
    <definedName name="jo" localSheetId="5">#REF!</definedName>
    <definedName name="jo" localSheetId="6">#REF!</definedName>
    <definedName name="jo" localSheetId="4" hidden="1">{#N/A,#N/A,FALSE,"MO (2)"}</definedName>
    <definedName name="jo" localSheetId="0">#REF!</definedName>
    <definedName name="jo">#REF!</definedName>
    <definedName name="JOAO" localSheetId="5">#REF!</definedName>
    <definedName name="JOAO" localSheetId="6">#REF!</definedName>
    <definedName name="JOAO" localSheetId="4" hidden="1">{#N/A,#N/A,FALSE,"SS 1";#N/A,#N/A,FALSE,"SS 2";#N/A,#N/A,FALSE,"TER 1 (1)";#N/A,#N/A,FALSE,"TER 1 (2)";#N/A,#N/A,FALSE,"TER 2 ";#N/A,#N/A,FALSE,"TP  (1)";#N/A,#N/A,FALSE,"TP  (2)";#N/A,#N/A,FALSE,"CM BAR"}</definedName>
    <definedName name="JOAO" localSheetId="0">#REF!</definedName>
    <definedName name="JOAO">#REF!</definedName>
    <definedName name="JOAO1" localSheetId="5">#REF!</definedName>
    <definedName name="JOAO1" localSheetId="6">#REF!</definedName>
    <definedName name="JOAO1" localSheetId="4" hidden="1">{#N/A,#N/A,FALSE,"LEVFER V2 P";#N/A,#N/A,FALSE,"LEVFER V2 P10%"}</definedName>
    <definedName name="JOAO1" localSheetId="0">#REF!</definedName>
    <definedName name="JOAO1">#REF!</definedName>
    <definedName name="JOSE" localSheetId="5">#REF!</definedName>
    <definedName name="JOSE" localSheetId="6">#REF!</definedName>
    <definedName name="JOSE" localSheetId="4" hidden="1">{#N/A,#N/A,FALSE,"LEVFER V2 P";#N/A,#N/A,FALSE,"LEVFER V2 P10%"}</definedName>
    <definedName name="JOSE" localSheetId="0">#REF!</definedName>
    <definedName name="JOSE">#REF!</definedName>
    <definedName name="juca" localSheetId="5">#REF!</definedName>
    <definedName name="juca" localSheetId="6">#REF!</definedName>
    <definedName name="juca" localSheetId="4" hidden="1">{#N/A,#N/A,FALSE,"SS 1";#N/A,#N/A,FALSE,"TER 1 (A)";#N/A,#N/A,FALSE,"SS 2";#N/A,#N/A,FALSE,"TER 1 (B)";#N/A,#N/A,FALSE,"TER 1 (C)";#N/A,#N/A,FALSE,"TER 1 (D)";#N/A,#N/A,FALSE,"TER 1 (E)";#N/A,#N/A,FALSE,"TER 2 "}</definedName>
    <definedName name="juca" localSheetId="0">#REF!</definedName>
    <definedName name="juca">#REF!</definedName>
    <definedName name="JULA" localSheetId="4">#REF!</definedName>
    <definedName name="JULA">#REF!</definedName>
    <definedName name="JUNA" localSheetId="4">#REF!</definedName>
    <definedName name="JUNA">#REF!</definedName>
    <definedName name="k" localSheetId="4">#REF!</definedName>
    <definedName name="k">#REF!</definedName>
    <definedName name="KAPA" localSheetId="4">#REF!</definedName>
    <definedName name="KAPA">#REF!</definedName>
    <definedName name="KF" localSheetId="4">[30]PROJETO!#REF!</definedName>
    <definedName name="KF">[30]PROJETO!#REF!</definedName>
    <definedName name="kijuhnh657" localSheetId="4">#REF!</definedName>
    <definedName name="kijuhnh657">#REF!</definedName>
    <definedName name="KJ">#N/A</definedName>
    <definedName name="kjdsfj" localSheetId="4">#REF!</definedName>
    <definedName name="kjdsfj">#REF!</definedName>
    <definedName name="kkk" localSheetId="4">[81]RESUMO_AUT1!#REF!</definedName>
    <definedName name="kkk">[81]RESUMO_AUT1!#REF!</definedName>
    <definedName name="kkkkkk" localSheetId="5">#REF!</definedName>
    <definedName name="kkkkkk" localSheetId="6">#REF!</definedName>
    <definedName name="kkkkkk" localSheetId="4" hidden="1">{#N/A,#N/A,FALSE,"MO (2)"}</definedName>
    <definedName name="kkkkkk" localSheetId="0">#REF!</definedName>
    <definedName name="kkkkkk">#REF!</definedName>
    <definedName name="klklklkl" localSheetId="5">#REF!</definedName>
    <definedName name="klklklkl" localSheetId="6">#REF!</definedName>
    <definedName name="klklklkl" localSheetId="4" hidden="1">{#N/A,#N/A,FALSE,"MO (2)"}</definedName>
    <definedName name="klklklkl" localSheetId="0">#REF!</definedName>
    <definedName name="klklklkl">#REF!</definedName>
    <definedName name="km" localSheetId="4">#REF!</definedName>
    <definedName name="km">#REF!</definedName>
    <definedName name="KM.406.407" localSheetId="4">#REF!</definedName>
    <definedName name="KM.406.407">#REF!</definedName>
    <definedName name="koae" localSheetId="4">#REF!</definedName>
    <definedName name="koae">#REF!</definedName>
    <definedName name="KP">#N/A</definedName>
    <definedName name="kpavi" localSheetId="4">#REF!</definedName>
    <definedName name="kpavi">#REF!</definedName>
    <definedName name="kterra" localSheetId="4">#REF!</definedName>
    <definedName name="kterra">#REF!</definedName>
    <definedName name="kwh" localSheetId="4">#REF!</definedName>
    <definedName name="kwh">#REF!</definedName>
    <definedName name="la" localSheetId="5">#REF!</definedName>
    <definedName name="la" localSheetId="6">#REF!</definedName>
    <definedName name="la" localSheetId="4" hidden="1">{#N/A,#N/A,FALSE,"MO (2)"}</definedName>
    <definedName name="la" localSheetId="0">#REF!</definedName>
    <definedName name="la">#REF!</definedName>
    <definedName name="la_1" localSheetId="5">#REF!</definedName>
    <definedName name="la_1" localSheetId="6">#REF!</definedName>
    <definedName name="la_1" localSheetId="4" hidden="1">{#N/A,#N/A,FALSE,"MO (2)"}</definedName>
    <definedName name="la_1" localSheetId="0">#REF!</definedName>
    <definedName name="la_1">#REF!</definedName>
    <definedName name="lab" localSheetId="5">#REF!</definedName>
    <definedName name="lab" localSheetId="6">#REF!</definedName>
    <definedName name="lab" localSheetId="4" hidden="1">{#N/A,#N/A,TRUE,"Serviços"}</definedName>
    <definedName name="lab" localSheetId="0">#REF!</definedName>
    <definedName name="lab">#REF!</definedName>
    <definedName name="labb" localSheetId="5">#REF!</definedName>
    <definedName name="labb" localSheetId="6">#REF!</definedName>
    <definedName name="labb" localSheetId="4" hidden="1">{#N/A,#N/A,TRUE,"Serviços"}</definedName>
    <definedName name="labb" localSheetId="0">#REF!</definedName>
    <definedName name="labb">#REF!</definedName>
    <definedName name="LAMA" localSheetId="4">#REF!</definedName>
    <definedName name="LAMA">#REF!</definedName>
    <definedName name="LAMAMA" localSheetId="4">[24]ROSTO!#REF!</definedName>
    <definedName name="LAMAMA">[24]ROSTO!#REF!</definedName>
    <definedName name="LAMATA" localSheetId="4">#REF!</definedName>
    <definedName name="LAMATA">#REF!</definedName>
    <definedName name="LARANJEIRAS">'[82]CUSTO LARANJEIRAS'!$A$3:$N$5</definedName>
    <definedName name="Largura_da_Faixa_de_Tráfego___..........." localSheetId="4">#REF!</definedName>
    <definedName name="Largura_da_Faixa_de_Tráfego___...........">#REF!</definedName>
    <definedName name="Largura_da_Faixa_de_Tráfego______________" localSheetId="4">#REF!</definedName>
    <definedName name="Largura_da_Faixa_de_Tráfego______________">#REF!</definedName>
    <definedName name="LDI" localSheetId="4">#REF!</definedName>
    <definedName name="LDI">#REF!</definedName>
    <definedName name="le" localSheetId="4">#REF!</definedName>
    <definedName name="le">#REF!</definedName>
    <definedName name="lez" localSheetId="4">[18]COMPOS1!#REF!</definedName>
    <definedName name="lez">[18]COMPOS1!#REF!</definedName>
    <definedName name="ligação">[83]!PassaExtenso</definedName>
    <definedName name="LILASDRENA" localSheetId="4">#REF!</definedName>
    <definedName name="LILASDRENA">#REF!</definedName>
    <definedName name="LILASDRENA_25" localSheetId="4">#REF!</definedName>
    <definedName name="LILASDRENA_25">#REF!</definedName>
    <definedName name="LINEAR" localSheetId="4" hidden="1">{#N/A,#N/A,TRUE,"Serviços"}</definedName>
    <definedName name="LINEAR" hidden="1">{#N/A,#N/A,TRUE,"Serviços"}</definedName>
    <definedName name="LINEAR001" localSheetId="4" hidden="1">{#N/A,#N/A,TRUE,"Serviços"}</definedName>
    <definedName name="LINEAR001" hidden="1">{#N/A,#N/A,TRUE,"Serviços"}</definedName>
    <definedName name="LISTA" localSheetId="4">#REF!</definedName>
    <definedName name="LISTA">#REF!</definedName>
    <definedName name="lista_1">"$#REF!.$B$4:$E$256"</definedName>
    <definedName name="lista_atual">[84]lista_comp!$A$4:$D$256</definedName>
    <definedName name="lista_comp">"$#REF!.$A$4:$D$256"</definedName>
    <definedName name="lista_composicoes" localSheetId="4">#REF!</definedName>
    <definedName name="lista_composicoes">#REF!</definedName>
    <definedName name="listacomp_1">"$#REF!.$B$4:$E$256"</definedName>
    <definedName name="LJODSA" localSheetId="4">#REF!</definedName>
    <definedName name="LJODSA">#REF!</definedName>
    <definedName name="LK">#N/A</definedName>
    <definedName name="llllllll" localSheetId="4">#N/A</definedName>
    <definedName name="llllllll">#N/A</definedName>
    <definedName name="llllllll_2" localSheetId="4">#N/A</definedName>
    <definedName name="llllllll_2">#N/A</definedName>
    <definedName name="llllllll_25" localSheetId="4">#N/A</definedName>
    <definedName name="llllllll_25">#N/A</definedName>
    <definedName name="llllllll_26" localSheetId="4">#N/A</definedName>
    <definedName name="llllllll_26">#N/A</definedName>
    <definedName name="llllllll_27" localSheetId="4">#N/A</definedName>
    <definedName name="llllllll_27">#N/A</definedName>
    <definedName name="LOC" localSheetId="4">[17]SERVIÇOS!#REF!</definedName>
    <definedName name="LOC">[17]SERVIÇOS!#REF!</definedName>
    <definedName name="Local" hidden="1">""</definedName>
    <definedName name="lote" localSheetId="4">[55]RESUMO!$C$20</definedName>
    <definedName name="lote">[56]RESUMO!$C$20</definedName>
    <definedName name="LRANJA">'[85]CUSTO ZONA SUL'!$A$3:$N$21</definedName>
    <definedName name="ls" localSheetId="4">#REF!</definedName>
    <definedName name="ls">#REF!</definedName>
    <definedName name="lu" localSheetId="6">#REF!</definedName>
    <definedName name="lu" localSheetId="4" hidden="1">{#N/A,#N/A,FALSE,"MO (2)"}</definedName>
    <definedName name="lu" localSheetId="0">#REF!</definedName>
    <definedName name="lu" hidden="1">{#N/A,#N/A,FALSE,"MO (2)"}</definedName>
    <definedName name="LUCRO" localSheetId="4">'[86]Qd05 Preço'!$B$33</definedName>
    <definedName name="LUCRO">'[87]Qd05 Preço'!$B$33</definedName>
    <definedName name="LVC" localSheetId="4">[17]SERVIÇOS!#REF!</definedName>
    <definedName name="LVC">[17]SERVIÇOS!#REF!</definedName>
    <definedName name="LVD" localSheetId="4">[17]SERVIÇOS!#REF!</definedName>
    <definedName name="LVD">[17]SERVIÇOS!#REF!</definedName>
    <definedName name="m" localSheetId="5">#REF!</definedName>
    <definedName name="m" localSheetId="6">#REF!</definedName>
    <definedName name="m" localSheetId="4">#N/A</definedName>
    <definedName name="m">#REF!</definedName>
    <definedName name="M.001" localSheetId="4">[27]Mat.!#REF!</definedName>
    <definedName name="M.001">[27]Mat.!#REF!</definedName>
    <definedName name="M.002" localSheetId="4">[27]Mat.!#REF!</definedName>
    <definedName name="M.002">[27]Mat.!#REF!</definedName>
    <definedName name="M.003" localSheetId="4">[27]Mat.!#REF!</definedName>
    <definedName name="M.003">[27]Mat.!#REF!</definedName>
    <definedName name="M.004" localSheetId="4">[27]Mat.!#REF!</definedName>
    <definedName name="M.004">[27]Mat.!#REF!</definedName>
    <definedName name="M.005" localSheetId="4">[27]Mat.!#REF!</definedName>
    <definedName name="M.005">[27]Mat.!#REF!</definedName>
    <definedName name="M.101" localSheetId="4">[27]Mat.!#REF!</definedName>
    <definedName name="M.101">[27]Mat.!#REF!</definedName>
    <definedName name="M.102" localSheetId="4">[27]Mat.!#REF!</definedName>
    <definedName name="M.102">[27]Mat.!#REF!</definedName>
    <definedName name="M.103" localSheetId="4">[27]Mat.!#REF!</definedName>
    <definedName name="M.103">[27]Mat.!#REF!</definedName>
    <definedName name="M.104" localSheetId="4">[27]Mat.!#REF!</definedName>
    <definedName name="M.104">[27]Mat.!#REF!</definedName>
    <definedName name="M.105" localSheetId="4">[27]Mat.!#REF!</definedName>
    <definedName name="M.105">[27]Mat.!#REF!</definedName>
    <definedName name="M.106" localSheetId="4">[27]Mat.!#REF!</definedName>
    <definedName name="M.106">[27]Mat.!#REF!</definedName>
    <definedName name="M.107" localSheetId="4">[27]Mat.!#REF!</definedName>
    <definedName name="M.107">[27]Mat.!#REF!</definedName>
    <definedName name="M.108" localSheetId="4">[27]Mat.!#REF!</definedName>
    <definedName name="M.108">[27]Mat.!#REF!</definedName>
    <definedName name="M.109" localSheetId="4">[27]Mat.!#REF!</definedName>
    <definedName name="M.109">[27]Mat.!#REF!</definedName>
    <definedName name="M.110" localSheetId="4">[27]Mat.!#REF!</definedName>
    <definedName name="M.110">[27]Mat.!#REF!</definedName>
    <definedName name="M.111" localSheetId="4">[27]Mat.!#REF!</definedName>
    <definedName name="M.111">[27]Mat.!#REF!</definedName>
    <definedName name="M.112" localSheetId="4">[27]Mat.!#REF!</definedName>
    <definedName name="M.112">[27]Mat.!#REF!</definedName>
    <definedName name="M.114" localSheetId="4">[27]Mat.!#REF!</definedName>
    <definedName name="M.114">[27]Mat.!#REF!</definedName>
    <definedName name="M.201" localSheetId="4">[27]Mat.!#REF!</definedName>
    <definedName name="M.201">[27]Mat.!#REF!</definedName>
    <definedName name="M.202" localSheetId="4">[27]Mat.!#REF!</definedName>
    <definedName name="M.202">[27]Mat.!#REF!</definedName>
    <definedName name="M.307" localSheetId="4">[27]Mat.!#REF!</definedName>
    <definedName name="M.307">[27]Mat.!#REF!</definedName>
    <definedName name="M.319" localSheetId="4">[27]Mat.!#REF!</definedName>
    <definedName name="M.319">[27]Mat.!#REF!</definedName>
    <definedName name="M.320" localSheetId="4">[27]Mat.!#REF!</definedName>
    <definedName name="M.320">[27]Mat.!#REF!</definedName>
    <definedName name="M.321" localSheetId="4">[27]Mat.!#REF!</definedName>
    <definedName name="M.321">[27]Mat.!#REF!</definedName>
    <definedName name="M.322" localSheetId="4">[27]Mat.!#REF!</definedName>
    <definedName name="M.322">[27]Mat.!#REF!</definedName>
    <definedName name="M.323" localSheetId="4">[27]Mat.!#REF!</definedName>
    <definedName name="M.323">[27]Mat.!#REF!</definedName>
    <definedName name="M.324" localSheetId="4">[27]Mat.!#REF!</definedName>
    <definedName name="M.324">[27]Mat.!#REF!</definedName>
    <definedName name="M.325" localSheetId="4">[27]Mat.!#REF!</definedName>
    <definedName name="M.325">[27]Mat.!#REF!</definedName>
    <definedName name="M.326" localSheetId="4">[27]Mat.!#REF!</definedName>
    <definedName name="M.326">[27]Mat.!#REF!</definedName>
    <definedName name="M.328" localSheetId="4">[27]Mat.!#REF!</definedName>
    <definedName name="M.328">[27]Mat.!#REF!</definedName>
    <definedName name="M.330" localSheetId="4">[27]Mat.!#REF!</definedName>
    <definedName name="M.330">[27]Mat.!#REF!</definedName>
    <definedName name="M.331" localSheetId="4">[27]Mat.!#REF!</definedName>
    <definedName name="M.331">[27]Mat.!#REF!</definedName>
    <definedName name="M.332" localSheetId="4">[27]Mat.!#REF!</definedName>
    <definedName name="M.332">[27]Mat.!#REF!</definedName>
    <definedName name="M.334" localSheetId="4">[27]Mat.!#REF!</definedName>
    <definedName name="M.334">[27]Mat.!#REF!</definedName>
    <definedName name="M.335" localSheetId="4">[27]Mat.!#REF!</definedName>
    <definedName name="M.335">[27]Mat.!#REF!</definedName>
    <definedName name="M.338" localSheetId="4">[27]Mat.!#REF!</definedName>
    <definedName name="M.338">[27]Mat.!#REF!</definedName>
    <definedName name="M.339" localSheetId="4">[27]Mat.!#REF!</definedName>
    <definedName name="M.339">[27]Mat.!#REF!</definedName>
    <definedName name="M.340" localSheetId="4">[27]Mat.!#REF!</definedName>
    <definedName name="M.340">[27]Mat.!#REF!</definedName>
    <definedName name="M.341" localSheetId="4">[27]Mat.!#REF!</definedName>
    <definedName name="M.341">[27]Mat.!#REF!</definedName>
    <definedName name="M.342" localSheetId="4">[27]Mat.!#REF!</definedName>
    <definedName name="M.342">[27]Mat.!#REF!</definedName>
    <definedName name="M.343" localSheetId="4">[27]Mat.!#REF!</definedName>
    <definedName name="M.343">[27]Mat.!#REF!</definedName>
    <definedName name="M.344" localSheetId="4">[27]Mat.!#REF!</definedName>
    <definedName name="M.344">[27]Mat.!#REF!</definedName>
    <definedName name="M.345" localSheetId="4">[27]Mat.!#REF!</definedName>
    <definedName name="M.345">[27]Mat.!#REF!</definedName>
    <definedName name="M.346" localSheetId="4">[27]Mat.!#REF!</definedName>
    <definedName name="M.346">[27]Mat.!#REF!</definedName>
    <definedName name="M.347" localSheetId="4">[27]Mat.!#REF!</definedName>
    <definedName name="M.347">[27]Mat.!#REF!</definedName>
    <definedName name="M.348" localSheetId="4">[27]Mat.!#REF!</definedName>
    <definedName name="M.348">[27]Mat.!#REF!</definedName>
    <definedName name="M.349" localSheetId="4">[27]Mat.!#REF!</definedName>
    <definedName name="M.349">[27]Mat.!#REF!</definedName>
    <definedName name="M.350" localSheetId="4">[27]Mat.!#REF!</definedName>
    <definedName name="M.350">[27]Mat.!#REF!</definedName>
    <definedName name="M.351" localSheetId="4">[27]Mat.!#REF!</definedName>
    <definedName name="M.351">[27]Mat.!#REF!</definedName>
    <definedName name="M.352" localSheetId="4">[27]Mat.!#REF!</definedName>
    <definedName name="M.352">[27]Mat.!#REF!</definedName>
    <definedName name="M.353" localSheetId="4">[27]Mat.!#REF!</definedName>
    <definedName name="M.353">[27]Mat.!#REF!</definedName>
    <definedName name="M.354" localSheetId="4">[27]Mat.!#REF!</definedName>
    <definedName name="M.354">[27]Mat.!#REF!</definedName>
    <definedName name="M.355" localSheetId="4">[27]Mat.!#REF!</definedName>
    <definedName name="M.355">[27]Mat.!#REF!</definedName>
    <definedName name="M.356" localSheetId="4">[27]Mat.!#REF!</definedName>
    <definedName name="M.356">[27]Mat.!#REF!</definedName>
    <definedName name="M.357" localSheetId="4">[27]Mat.!#REF!</definedName>
    <definedName name="M.357">[27]Mat.!#REF!</definedName>
    <definedName name="M.358" localSheetId="4">[27]Mat.!#REF!</definedName>
    <definedName name="M.358">[27]Mat.!#REF!</definedName>
    <definedName name="M.359" localSheetId="4">[27]Mat.!#REF!</definedName>
    <definedName name="M.359">[27]Mat.!#REF!</definedName>
    <definedName name="M.360" localSheetId="4">[27]Mat.!#REF!</definedName>
    <definedName name="M.360">[27]Mat.!#REF!</definedName>
    <definedName name="M.361" localSheetId="4">[27]Mat.!#REF!</definedName>
    <definedName name="M.361">[27]Mat.!#REF!</definedName>
    <definedName name="M.362" localSheetId="4">[27]Mat.!#REF!</definedName>
    <definedName name="M.362">[27]Mat.!#REF!</definedName>
    <definedName name="M.363" localSheetId="4">[27]Mat.!#REF!</definedName>
    <definedName name="M.363">[27]Mat.!#REF!</definedName>
    <definedName name="M.364" localSheetId="4">[27]Mat.!#REF!</definedName>
    <definedName name="M.364">[27]Mat.!#REF!</definedName>
    <definedName name="M.365" localSheetId="4">[27]Mat.!#REF!</definedName>
    <definedName name="M.365">[27]Mat.!#REF!</definedName>
    <definedName name="M.366" localSheetId="4">[27]Mat.!#REF!</definedName>
    <definedName name="M.366">[27]Mat.!#REF!</definedName>
    <definedName name="M.367" localSheetId="4">[27]Mat.!#REF!</definedName>
    <definedName name="M.367">[27]Mat.!#REF!</definedName>
    <definedName name="M.368" localSheetId="4">[27]Mat.!#REF!</definedName>
    <definedName name="M.368">[27]Mat.!#REF!</definedName>
    <definedName name="M.370" localSheetId="4">[27]Mat.!#REF!</definedName>
    <definedName name="M.370">[27]Mat.!#REF!</definedName>
    <definedName name="M.371" localSheetId="4">[27]Mat.!#REF!</definedName>
    <definedName name="M.371">[27]Mat.!#REF!</definedName>
    <definedName name="M.372" localSheetId="4">[27]Mat.!#REF!</definedName>
    <definedName name="M.372">[27]Mat.!#REF!</definedName>
    <definedName name="M.373" localSheetId="4">[27]Mat.!#REF!</definedName>
    <definedName name="M.373">[27]Mat.!#REF!</definedName>
    <definedName name="M.374" localSheetId="4">[27]Mat.!#REF!</definedName>
    <definedName name="M.374">[27]Mat.!#REF!</definedName>
    <definedName name="M.375" localSheetId="4">[27]Mat.!#REF!</definedName>
    <definedName name="M.375">[27]Mat.!#REF!</definedName>
    <definedName name="M.376" localSheetId="4">[27]Mat.!#REF!</definedName>
    <definedName name="M.376">[27]Mat.!#REF!</definedName>
    <definedName name="M.377" localSheetId="4">[27]Mat.!#REF!</definedName>
    <definedName name="M.377">[27]Mat.!#REF!</definedName>
    <definedName name="M.378" localSheetId="4">[27]Mat.!#REF!</definedName>
    <definedName name="M.378">[27]Mat.!#REF!</definedName>
    <definedName name="M.380" localSheetId="4">[27]Mat.!#REF!</definedName>
    <definedName name="M.380">[27]Mat.!#REF!</definedName>
    <definedName name="M.381" localSheetId="4">[27]Mat.!#REF!</definedName>
    <definedName name="M.381">[27]Mat.!#REF!</definedName>
    <definedName name="M.382" localSheetId="4">[27]Mat.!#REF!</definedName>
    <definedName name="M.382">[27]Mat.!#REF!</definedName>
    <definedName name="M.383" localSheetId="4">[27]Mat.!#REF!</definedName>
    <definedName name="M.383">[27]Mat.!#REF!</definedName>
    <definedName name="M.384" localSheetId="4">[27]Mat.!#REF!</definedName>
    <definedName name="M.384">[27]Mat.!#REF!</definedName>
    <definedName name="M.385" localSheetId="4">[27]Mat.!#REF!</definedName>
    <definedName name="M.385">[27]Mat.!#REF!</definedName>
    <definedName name="M.386" localSheetId="4">[27]Mat.!#REF!</definedName>
    <definedName name="M.386">[27]Mat.!#REF!</definedName>
    <definedName name="M.387" localSheetId="4">[27]Mat.!#REF!</definedName>
    <definedName name="M.387">[27]Mat.!#REF!</definedName>
    <definedName name="M.390" localSheetId="4">[27]Mat.!#REF!</definedName>
    <definedName name="M.390">[27]Mat.!#REF!</definedName>
    <definedName name="M.391" localSheetId="4">[27]Mat.!#REF!</definedName>
    <definedName name="M.391">[27]Mat.!#REF!</definedName>
    <definedName name="M.392" localSheetId="4">[27]Mat.!#REF!</definedName>
    <definedName name="M.392">[27]Mat.!#REF!</definedName>
    <definedName name="M.393" localSheetId="4">[27]Mat.!#REF!</definedName>
    <definedName name="M.393">[27]Mat.!#REF!</definedName>
    <definedName name="M.394" localSheetId="4">[27]Mat.!#REF!</definedName>
    <definedName name="M.394">[27]Mat.!#REF!</definedName>
    <definedName name="M.395" localSheetId="4">[27]Mat.!#REF!</definedName>
    <definedName name="M.395">[27]Mat.!#REF!</definedName>
    <definedName name="M.396" localSheetId="4">[27]Mat.!#REF!</definedName>
    <definedName name="M.396">[27]Mat.!#REF!</definedName>
    <definedName name="M.398" localSheetId="4">[27]Mat.!#REF!</definedName>
    <definedName name="M.398">[27]Mat.!#REF!</definedName>
    <definedName name="M.401" localSheetId="4">[27]Mat.!#REF!</definedName>
    <definedName name="M.401">[27]Mat.!#REF!</definedName>
    <definedName name="M.402" localSheetId="4">[27]Mat.!#REF!</definedName>
    <definedName name="M.402">[27]Mat.!#REF!</definedName>
    <definedName name="M.403" localSheetId="4">[27]Mat.!#REF!</definedName>
    <definedName name="M.403">[27]Mat.!#REF!</definedName>
    <definedName name="M.404" localSheetId="4">[27]Mat.!#REF!</definedName>
    <definedName name="M.404">[27]Mat.!#REF!</definedName>
    <definedName name="M.405" localSheetId="4">[27]Mat.!#REF!</definedName>
    <definedName name="M.405">[27]Mat.!#REF!</definedName>
    <definedName name="M.406" localSheetId="4">[27]Mat.!#REF!</definedName>
    <definedName name="M.406">[27]Mat.!#REF!</definedName>
    <definedName name="M.407" localSheetId="4">[27]Mat.!#REF!</definedName>
    <definedName name="M.407">[27]Mat.!#REF!</definedName>
    <definedName name="M.408" localSheetId="4">[27]Mat.!#REF!</definedName>
    <definedName name="M.408">[27]Mat.!#REF!</definedName>
    <definedName name="M.409" localSheetId="4">[27]Mat.!#REF!</definedName>
    <definedName name="M.409">[27]Mat.!#REF!</definedName>
    <definedName name="M.410" localSheetId="4">[27]Mat.!#REF!</definedName>
    <definedName name="M.410">[27]Mat.!#REF!</definedName>
    <definedName name="M.411" localSheetId="4">[27]Mat.!#REF!</definedName>
    <definedName name="M.411">[27]Mat.!#REF!</definedName>
    <definedName name="M.412" localSheetId="4">[27]Mat.!#REF!</definedName>
    <definedName name="M.412">[27]Mat.!#REF!</definedName>
    <definedName name="M.413" localSheetId="4">[27]Mat.!#REF!</definedName>
    <definedName name="M.413">[27]Mat.!#REF!</definedName>
    <definedName name="M.414" localSheetId="4">[27]Mat.!#REF!</definedName>
    <definedName name="M.414">[27]Mat.!#REF!</definedName>
    <definedName name="M.415" localSheetId="4">[27]Mat.!#REF!</definedName>
    <definedName name="M.415">[27]Mat.!#REF!</definedName>
    <definedName name="M.416" localSheetId="4">[27]Mat.!#REF!</definedName>
    <definedName name="M.416">[27]Mat.!#REF!</definedName>
    <definedName name="M.501" localSheetId="4">[27]Mat.!#REF!</definedName>
    <definedName name="M.501">[27]Mat.!#REF!</definedName>
    <definedName name="M.503" localSheetId="4">[27]Mat.!#REF!</definedName>
    <definedName name="M.503">[27]Mat.!#REF!</definedName>
    <definedName name="M.505" localSheetId="4">[27]Mat.!#REF!</definedName>
    <definedName name="M.505">[27]Mat.!#REF!</definedName>
    <definedName name="M.507" localSheetId="4">[27]Mat.!#REF!</definedName>
    <definedName name="M.507">[27]Mat.!#REF!</definedName>
    <definedName name="M.508" localSheetId="4">[27]Mat.!#REF!</definedName>
    <definedName name="M.508">[27]Mat.!#REF!</definedName>
    <definedName name="M.600" localSheetId="4">[27]Mat.!#REF!</definedName>
    <definedName name="M.600">[27]Mat.!#REF!</definedName>
    <definedName name="M.601" localSheetId="4">[27]Mat.!#REF!</definedName>
    <definedName name="M.601">[27]Mat.!#REF!</definedName>
    <definedName name="M.602" localSheetId="4">[27]Mat.!#REF!</definedName>
    <definedName name="M.602">[27]Mat.!#REF!</definedName>
    <definedName name="M.603" localSheetId="4">[27]Mat.!#REF!</definedName>
    <definedName name="M.603">[27]Mat.!#REF!</definedName>
    <definedName name="M.604" localSheetId="4">[27]Mat.!#REF!</definedName>
    <definedName name="M.604">[27]Mat.!#REF!</definedName>
    <definedName name="M.605" localSheetId="4">[27]Mat.!#REF!</definedName>
    <definedName name="M.605">[27]Mat.!#REF!</definedName>
    <definedName name="M.606" localSheetId="4">[27]Mat.!#REF!</definedName>
    <definedName name="M.606">[27]Mat.!#REF!</definedName>
    <definedName name="M.607" localSheetId="4">[27]Mat.!#REF!</definedName>
    <definedName name="M.607">[27]Mat.!#REF!</definedName>
    <definedName name="M.608" localSheetId="4">[27]Mat.!#REF!</definedName>
    <definedName name="M.608">[27]Mat.!#REF!</definedName>
    <definedName name="M.609" localSheetId="4">[27]Mat.!#REF!</definedName>
    <definedName name="M.609">[27]Mat.!#REF!</definedName>
    <definedName name="M.610" localSheetId="4">[27]Mat.!#REF!</definedName>
    <definedName name="M.610">[27]Mat.!#REF!</definedName>
    <definedName name="M.611" localSheetId="4">[27]Mat.!#REF!</definedName>
    <definedName name="M.611">[27]Mat.!#REF!</definedName>
    <definedName name="M.612" localSheetId="4">[27]Mat.!#REF!</definedName>
    <definedName name="M.612">[27]Mat.!#REF!</definedName>
    <definedName name="M.613" localSheetId="4">[27]Mat.!#REF!</definedName>
    <definedName name="M.613">[27]Mat.!#REF!</definedName>
    <definedName name="M.614" localSheetId="4">[27]Mat.!#REF!</definedName>
    <definedName name="M.614">[27]Mat.!#REF!</definedName>
    <definedName name="M.615" localSheetId="4">[27]Mat.!#REF!</definedName>
    <definedName name="M.615">[27]Mat.!#REF!</definedName>
    <definedName name="M.616" localSheetId="4">[27]Mat.!#REF!</definedName>
    <definedName name="M.616">[27]Mat.!#REF!</definedName>
    <definedName name="M.617" localSheetId="4">[27]Mat.!#REF!</definedName>
    <definedName name="M.617">[27]Mat.!#REF!</definedName>
    <definedName name="M.618" localSheetId="4">[27]Mat.!#REF!</definedName>
    <definedName name="M.618">[27]Mat.!#REF!</definedName>
    <definedName name="M.619" localSheetId="4">[27]Mat.!#REF!</definedName>
    <definedName name="M.619">[27]Mat.!#REF!</definedName>
    <definedName name="M.620" localSheetId="4">[27]Mat.!#REF!</definedName>
    <definedName name="M.620">[27]Mat.!#REF!</definedName>
    <definedName name="M.621" localSheetId="4">[27]Mat.!#REF!</definedName>
    <definedName name="M.621">[27]Mat.!#REF!</definedName>
    <definedName name="M.622" localSheetId="4">[27]Mat.!#REF!</definedName>
    <definedName name="M.622">[27]Mat.!#REF!</definedName>
    <definedName name="M.623" localSheetId="4">[27]Mat.!#REF!</definedName>
    <definedName name="M.623">[27]Mat.!#REF!</definedName>
    <definedName name="M.624" localSheetId="4">[27]Mat.!#REF!</definedName>
    <definedName name="M.624">[27]Mat.!#REF!</definedName>
    <definedName name="M.625" localSheetId="4">[27]Mat.!#REF!</definedName>
    <definedName name="M.625">[27]Mat.!#REF!</definedName>
    <definedName name="M.626" localSheetId="4">[27]Mat.!#REF!</definedName>
    <definedName name="M.626">[27]Mat.!#REF!</definedName>
    <definedName name="M.630" localSheetId="4">[27]Mat.!#REF!</definedName>
    <definedName name="M.630">[27]Mat.!#REF!</definedName>
    <definedName name="M.700" localSheetId="4">[27]Mat.!#REF!</definedName>
    <definedName name="M.700">[27]Mat.!#REF!</definedName>
    <definedName name="M.702" localSheetId="4">[27]Mat.!#REF!</definedName>
    <definedName name="M.702">[27]Mat.!#REF!</definedName>
    <definedName name="M.703" localSheetId="4">[27]Mat.!#REF!</definedName>
    <definedName name="M.703">[27]Mat.!#REF!</definedName>
    <definedName name="M.704" localSheetId="4">[27]Mat.!#REF!</definedName>
    <definedName name="M.704">[27]Mat.!#REF!</definedName>
    <definedName name="M.705" localSheetId="4">[27]Mat.!#REF!</definedName>
    <definedName name="M.705">[27]Mat.!#REF!</definedName>
    <definedName name="M.709" localSheetId="4">[27]Mat.!#REF!</definedName>
    <definedName name="M.709">[27]Mat.!#REF!</definedName>
    <definedName name="M.710" localSheetId="4">[27]Mat.!#REF!</definedName>
    <definedName name="M.710">[27]Mat.!#REF!</definedName>
    <definedName name="M.715" localSheetId="4">[27]Mat.!#REF!</definedName>
    <definedName name="M.715">[27]Mat.!#REF!</definedName>
    <definedName name="M.901" localSheetId="4">[27]Mat.!#REF!</definedName>
    <definedName name="M.901">[27]Mat.!#REF!</definedName>
    <definedName name="M.902" localSheetId="4">[27]Mat.!#REF!</definedName>
    <definedName name="M.902">[27]Mat.!#REF!</definedName>
    <definedName name="M.903" localSheetId="4">[27]Mat.!#REF!</definedName>
    <definedName name="M.903">[27]Mat.!#REF!</definedName>
    <definedName name="M.904" localSheetId="4">[27]Mat.!#REF!</definedName>
    <definedName name="M.904">[27]Mat.!#REF!</definedName>
    <definedName name="M.905" localSheetId="4">[27]Mat.!#REF!</definedName>
    <definedName name="M.905">[27]Mat.!#REF!</definedName>
    <definedName name="M.906" localSheetId="4">[27]Mat.!#REF!</definedName>
    <definedName name="M.906">[27]Mat.!#REF!</definedName>
    <definedName name="M.907" localSheetId="4">[27]Mat.!#REF!</definedName>
    <definedName name="M.907">[27]Mat.!#REF!</definedName>
    <definedName name="M.908" localSheetId="4">[27]Mat.!#REF!</definedName>
    <definedName name="M.908">[27]Mat.!#REF!</definedName>
    <definedName name="M.909" localSheetId="4">[27]Mat.!#REF!</definedName>
    <definedName name="M.909">[27]Mat.!#REF!</definedName>
    <definedName name="M.910" localSheetId="4">[27]Mat.!#REF!</definedName>
    <definedName name="M.910">[27]Mat.!#REF!</definedName>
    <definedName name="M.911" localSheetId="4">[27]Mat.!#REF!</definedName>
    <definedName name="M.911">[27]Mat.!#REF!</definedName>
    <definedName name="M.920" localSheetId="4">[27]Mat.!#REF!</definedName>
    <definedName name="M.920">[27]Mat.!#REF!</definedName>
    <definedName name="M.921" localSheetId="4">[27]Mat.!#REF!</definedName>
    <definedName name="M.921">[27]Mat.!#REF!</definedName>
    <definedName name="M.922" localSheetId="4">[27]Mat.!#REF!</definedName>
    <definedName name="M.922">[27]Mat.!#REF!</definedName>
    <definedName name="M.923" localSheetId="4">[27]Mat.!#REF!</definedName>
    <definedName name="M.923">[27]Mat.!#REF!</definedName>
    <definedName name="M.924" localSheetId="4">[27]Mat.!#REF!</definedName>
    <definedName name="M.924">[27]Mat.!#REF!</definedName>
    <definedName name="M.925" localSheetId="4">[27]Mat.!#REF!</definedName>
    <definedName name="M.925">[27]Mat.!#REF!</definedName>
    <definedName name="M.926" localSheetId="4">[27]Mat.!#REF!</definedName>
    <definedName name="M.926">[27]Mat.!#REF!</definedName>
    <definedName name="M.927" localSheetId="4">[27]Mat.!#REF!</definedName>
    <definedName name="M.927">[27]Mat.!#REF!</definedName>
    <definedName name="M.928" localSheetId="4">[27]Mat.!#REF!</definedName>
    <definedName name="M.928">[27]Mat.!#REF!</definedName>
    <definedName name="M.929" localSheetId="4">[27]Mat.!#REF!</definedName>
    <definedName name="M.929">[27]Mat.!#REF!</definedName>
    <definedName name="M.935" localSheetId="4">[27]Mat.!#REF!</definedName>
    <definedName name="M.935">[27]Mat.!#REF!</definedName>
    <definedName name="M.936" localSheetId="4">[27]Mat.!#REF!</definedName>
    <definedName name="M.936">[27]Mat.!#REF!</definedName>
    <definedName name="M.937" localSheetId="4">[27]Mat.!#REF!</definedName>
    <definedName name="M.937">[27]Mat.!#REF!</definedName>
    <definedName name="M.938" localSheetId="4">[27]Mat.!#REF!</definedName>
    <definedName name="M.938">[27]Mat.!#REF!</definedName>
    <definedName name="M.939" localSheetId="4">[27]Mat.!#REF!</definedName>
    <definedName name="M.939">[27]Mat.!#REF!</definedName>
    <definedName name="M.940" localSheetId="4">[27]Mat.!#REF!</definedName>
    <definedName name="M.940">[27]Mat.!#REF!</definedName>
    <definedName name="M.941" localSheetId="4">[27]Mat.!#REF!</definedName>
    <definedName name="M.941">[27]Mat.!#REF!</definedName>
    <definedName name="M.942" localSheetId="4">[27]Mat.!#REF!</definedName>
    <definedName name="M.942">[27]Mat.!#REF!</definedName>
    <definedName name="M.945" localSheetId="4">[27]Mat.!#REF!</definedName>
    <definedName name="M.945">[27]Mat.!#REF!</definedName>
    <definedName name="M.946" localSheetId="4">[27]Mat.!#REF!</definedName>
    <definedName name="M.946">[27]Mat.!#REF!</definedName>
    <definedName name="M.947" localSheetId="4">[27]Mat.!#REF!</definedName>
    <definedName name="M.947">[27]Mat.!#REF!</definedName>
    <definedName name="M.948" localSheetId="4">[27]Mat.!#REF!</definedName>
    <definedName name="M.948">[27]Mat.!#REF!</definedName>
    <definedName name="M.949" localSheetId="4">[27]Mat.!#REF!</definedName>
    <definedName name="M.949">[27]Mat.!#REF!</definedName>
    <definedName name="M.950" localSheetId="4">[27]Mat.!#REF!</definedName>
    <definedName name="M.950">[27]Mat.!#REF!</definedName>
    <definedName name="M.951" localSheetId="4">[27]Mat.!#REF!</definedName>
    <definedName name="M.951">[27]Mat.!#REF!</definedName>
    <definedName name="M.952" localSheetId="4">[27]Mat.!#REF!</definedName>
    <definedName name="M.952">[27]Mat.!#REF!</definedName>
    <definedName name="M.953" localSheetId="4">[27]Mat.!#REF!</definedName>
    <definedName name="M.953">[27]Mat.!#REF!</definedName>
    <definedName name="M.954" localSheetId="4">[27]Mat.!#REF!</definedName>
    <definedName name="M.954">[27]Mat.!#REF!</definedName>
    <definedName name="M.955" localSheetId="4">[27]Mat.!#REF!</definedName>
    <definedName name="M.955">[27]Mat.!#REF!</definedName>
    <definedName name="M.956" localSheetId="4">[27]Mat.!#REF!</definedName>
    <definedName name="M.956">[27]Mat.!#REF!</definedName>
    <definedName name="M.957" localSheetId="4">[27]Mat.!#REF!</definedName>
    <definedName name="M.957">[27]Mat.!#REF!</definedName>
    <definedName name="M.958" localSheetId="4">[27]Mat.!#REF!</definedName>
    <definedName name="M.958">[27]Mat.!#REF!</definedName>
    <definedName name="M.960" localSheetId="4">[27]Mat.!#REF!</definedName>
    <definedName name="M.960">[27]Mat.!#REF!</definedName>
    <definedName name="M.969" localSheetId="4">[27]Mat.!#REF!</definedName>
    <definedName name="M.969">[27]Mat.!#REF!</definedName>
    <definedName name="M.970" localSheetId="4">[27]Mat.!#REF!</definedName>
    <definedName name="M.970">[27]Mat.!#REF!</definedName>
    <definedName name="M.971" localSheetId="4">[27]Mat.!#REF!</definedName>
    <definedName name="M.971">[27]Mat.!#REF!</definedName>
    <definedName name="M.972" localSheetId="4">[27]Mat.!#REF!</definedName>
    <definedName name="M.972">[27]Mat.!#REF!</definedName>
    <definedName name="M.973" localSheetId="4">[27]Mat.!#REF!</definedName>
    <definedName name="M.973">[27]Mat.!#REF!</definedName>
    <definedName name="M.974" localSheetId="4">[27]Mat.!#REF!</definedName>
    <definedName name="M.974">[27]Mat.!#REF!</definedName>
    <definedName name="M.975" localSheetId="4">[27]Mat.!#REF!</definedName>
    <definedName name="M.975">[27]Mat.!#REF!</definedName>
    <definedName name="M.976" localSheetId="4">[27]Mat.!#REF!</definedName>
    <definedName name="M.976">[27]Mat.!#REF!</definedName>
    <definedName name="M.977" localSheetId="4">[27]Mat.!#REF!</definedName>
    <definedName name="M.977">[27]Mat.!#REF!</definedName>
    <definedName name="M.980" localSheetId="4">[27]Mat.!#REF!</definedName>
    <definedName name="M.980">[27]Mat.!#REF!</definedName>
    <definedName name="M.982" localSheetId="4">[27]Mat.!#REF!</definedName>
    <definedName name="M.982">[27]Mat.!#REF!</definedName>
    <definedName name="M.983" localSheetId="4">[27]Mat.!#REF!</definedName>
    <definedName name="M.983">[27]Mat.!#REF!</definedName>
    <definedName name="M.984" localSheetId="4">[27]Mat.!#REF!</definedName>
    <definedName name="M.984">[27]Mat.!#REF!</definedName>
    <definedName name="M.985" localSheetId="4">[27]Mat.!#REF!</definedName>
    <definedName name="M.985">[27]Mat.!#REF!</definedName>
    <definedName name="M.996" localSheetId="4">[27]Mat.!#REF!</definedName>
    <definedName name="M.996">[27]Mat.!#REF!</definedName>
    <definedName name="M.997" localSheetId="4">[27]Mat.!#REF!</definedName>
    <definedName name="M.997">[27]Mat.!#REF!</definedName>
    <definedName name="M.998" localSheetId="4">[27]Mat.!#REF!</definedName>
    <definedName name="M.998">[27]Mat.!#REF!</definedName>
    <definedName name="M.999" localSheetId="4">[27]Mat.!#REF!</definedName>
    <definedName name="M.999">[27]Mat.!#REF!</definedName>
    <definedName name="MAAUQ" localSheetId="4">#REF!</definedName>
    <definedName name="MAAUQ">#REF!</definedName>
    <definedName name="MAIA" localSheetId="4">#REF!</definedName>
    <definedName name="MAIA">#REF!</definedName>
    <definedName name="MAIO" localSheetId="4">#REF!</definedName>
    <definedName name="MAIO">#REF!</definedName>
    <definedName name="mao" localSheetId="4">#REF!</definedName>
    <definedName name="mao">#REF!</definedName>
    <definedName name="mao_de_obra" localSheetId="4">#REF!</definedName>
    <definedName name="mao_de_obra">#REF!</definedName>
    <definedName name="MAQSERV" localSheetId="4">#REF!</definedName>
    <definedName name="MAQSERV">#REF!</definedName>
    <definedName name="MAQSERV048" localSheetId="4">#REF!</definedName>
    <definedName name="MAQSERV048">#REF!</definedName>
    <definedName name="MAQSERV0481" localSheetId="4">#REF!</definedName>
    <definedName name="MAQSERV0481">#REF!</definedName>
    <definedName name="MAQSERV1" localSheetId="4">#REF!</definedName>
    <definedName name="MAQSERV1">#REF!</definedName>
    <definedName name="MARA" localSheetId="4">#REF!</definedName>
    <definedName name="MARA">#REF!</definedName>
    <definedName name="maria" localSheetId="4">#REF!</definedName>
    <definedName name="maria">#REF!</definedName>
    <definedName name="Massa">[61]Teor!$F$3:$F$7</definedName>
    <definedName name="MAT" localSheetId="4">[18]COMPOS1!#REF!</definedName>
    <definedName name="MAT">[18]COMPOS1!#REF!</definedName>
    <definedName name="MAT_TER" localSheetId="4">#REF!</definedName>
    <definedName name="MAT_TER">#REF!</definedName>
    <definedName name="mater" localSheetId="4">#REF!</definedName>
    <definedName name="mater">#REF!</definedName>
    <definedName name="materiais">"$#REF!.$A$8:$F$250"</definedName>
    <definedName name="material" localSheetId="4">#REF!</definedName>
    <definedName name="material">#REF!</definedName>
    <definedName name="Max" localSheetId="1">#REF!</definedName>
    <definedName name="Max" localSheetId="3">#REF!</definedName>
    <definedName name="Max" localSheetId="2">#REF!</definedName>
    <definedName name="Max" localSheetId="5">#REF!</definedName>
    <definedName name="Max" localSheetId="6">#REF!</definedName>
    <definedName name="Max" localSheetId="4" hidden="1">COUNTIF(#REF!,"&lt;&gt;0")+3</definedName>
    <definedName name="Max">#REF!</definedName>
    <definedName name="MBQ" localSheetId="4">[17]SERVIÇOS!#REF!</definedName>
    <definedName name="MBQ">[17]SERVIÇOS!#REF!</definedName>
    <definedName name="MBQA" localSheetId="4">[17]SERVIÇOS!#REF!</definedName>
    <definedName name="MBQA">[17]SERVIÇOS!#REF!</definedName>
    <definedName name="MBQT" localSheetId="4">[17]SERVIÇOS!#REF!</definedName>
    <definedName name="MBQT">[17]SERVIÇOS!#REF!</definedName>
    <definedName name="MBUQ" localSheetId="4">#REF!</definedName>
    <definedName name="MBUQ">#REF!</definedName>
    <definedName name="MECANICAS" localSheetId="4">#REF!</definedName>
    <definedName name="MECANICAS">#REF!</definedName>
    <definedName name="MED" localSheetId="4">#REF!</definedName>
    <definedName name="MED">#REF!</definedName>
    <definedName name="Medição" localSheetId="4">#REF!</definedName>
    <definedName name="Medição">#REF!</definedName>
    <definedName name="Medição_25" localSheetId="4">#REF!</definedName>
    <definedName name="Medição_25">#REF!</definedName>
    <definedName name="medir">[88]Teor!$B$3:$B$7</definedName>
    <definedName name="MEDPER1">[89]DG!$K$5</definedName>
    <definedName name="MeioFio" localSheetId="4">#REF!</definedName>
    <definedName name="MeioFio">#REF!</definedName>
    <definedName name="MeioFio03">#N/A</definedName>
    <definedName name="MeioFioXLS">#N/A</definedName>
    <definedName name="MERDA" localSheetId="4">#N/A</definedName>
    <definedName name="MERDA">#N/A</definedName>
    <definedName name="MERDA_25" localSheetId="4">#N/A</definedName>
    <definedName name="MERDA_25">#N/A</definedName>
    <definedName name="MÊS">[90]PT!$I$4</definedName>
    <definedName name="Meu" localSheetId="4">#REF!</definedName>
    <definedName name="Meu">#REF!</definedName>
    <definedName name="MF" localSheetId="4">#REF!</definedName>
    <definedName name="MF">#REF!</definedName>
    <definedName name="MFio" localSheetId="4">#REF!</definedName>
    <definedName name="MFio">#REF!</definedName>
    <definedName name="MG" localSheetId="4">#REF!</definedName>
    <definedName name="MG">#REF!</definedName>
    <definedName name="mICRO" localSheetId="4" hidden="1">#REF!</definedName>
    <definedName name="mICRO" hidden="1">#REF!</definedName>
    <definedName name="MICROMA" localSheetId="4">[24]ROSTO!#REF!</definedName>
    <definedName name="MICROMA">[24]ROSTO!#REF!</definedName>
    <definedName name="MICROTA" localSheetId="4">#REF!</definedName>
    <definedName name="MICROTA">#REF!</definedName>
    <definedName name="MINIMO" localSheetId="4">#REF!</definedName>
    <definedName name="MINIMO">#REF!</definedName>
    <definedName name="mm" localSheetId="4">[9]!mm</definedName>
    <definedName name="mm">[10]!mm</definedName>
    <definedName name="MNB" localSheetId="4">#REF!</definedName>
    <definedName name="MNB">#REF!</definedName>
    <definedName name="MO" localSheetId="1">#REF!</definedName>
    <definedName name="MO" localSheetId="3">#REF!</definedName>
    <definedName name="MO" localSheetId="2">#REF!</definedName>
    <definedName name="MO" localSheetId="5">#REF!</definedName>
    <definedName name="MO" localSheetId="6">#REF!</definedName>
    <definedName name="MO" localSheetId="4" hidden="1">#REF!</definedName>
    <definedName name="MO" localSheetId="0">#REF!</definedName>
    <definedName name="MO">#REF!</definedName>
    <definedName name="mo_base" localSheetId="4">#REF!</definedName>
    <definedName name="mo_base">#REF!</definedName>
    <definedName name="Mob" localSheetId="6">#REF!</definedName>
    <definedName name="Mob" localSheetId="4" hidden="1">#REF!</definedName>
    <definedName name="Mob" localSheetId="0">#REF!</definedName>
    <definedName name="Mob" hidden="1">#REF!</definedName>
    <definedName name="MOB_TER" localSheetId="4">#REF!</definedName>
    <definedName name="MOB_TER">#REF!</definedName>
    <definedName name="mobra" localSheetId="4">[69]comp1!#REF!</definedName>
    <definedName name="mobra">[69]comp1!#REF!</definedName>
    <definedName name="mod1.ext" localSheetId="4">#N/A</definedName>
    <definedName name="mod1.ext">#N/A</definedName>
    <definedName name="mod1.ext_38" localSheetId="4">#N/A</definedName>
    <definedName name="mod1.ext_38">#N/A</definedName>
    <definedName name="Modelo" localSheetId="1">#REF!</definedName>
    <definedName name="Modelo" localSheetId="3">#REF!</definedName>
    <definedName name="Modelo" localSheetId="2">#REF!</definedName>
    <definedName name="Modelo" localSheetId="5">#REF!</definedName>
    <definedName name="Modelo" localSheetId="6">#REF!</definedName>
    <definedName name="Modelo" localSheetId="4" hidden="1">#REF!</definedName>
    <definedName name="Modelo" localSheetId="0">#REF!</definedName>
    <definedName name="Modelo">#REF!</definedName>
    <definedName name="MODEXT" localSheetId="4">[9]!MODEXT</definedName>
    <definedName name="MODEXT">[10]!MODEXT</definedName>
    <definedName name="módulo1.Extenso" localSheetId="4">#N/A</definedName>
    <definedName name="módulo1.Extenso">#N/A</definedName>
    <definedName name="módulo1.Extenso_1" localSheetId="4">#N/A</definedName>
    <definedName name="módulo1.Extenso_1">#N/A</definedName>
    <definedName name="módulo1.Extenso_10" localSheetId="4">#N/A</definedName>
    <definedName name="módulo1.Extenso_10">#N/A</definedName>
    <definedName name="módulo1.Extenso_12" localSheetId="4">#N/A</definedName>
    <definedName name="módulo1.Extenso_12">#N/A</definedName>
    <definedName name="módulo1.Extenso_13" localSheetId="4">#N/A</definedName>
    <definedName name="módulo1.Extenso_13">#N/A</definedName>
    <definedName name="módulo1.Extenso_14" localSheetId="4">#N/A</definedName>
    <definedName name="módulo1.Extenso_14">#N/A</definedName>
    <definedName name="módulo1.Extenso_19" localSheetId="4">#N/A</definedName>
    <definedName name="módulo1.Extenso_19">#N/A</definedName>
    <definedName name="módulo1.Extenso_2" localSheetId="4">#N/A</definedName>
    <definedName name="módulo1.Extenso_2">#N/A</definedName>
    <definedName name="módulo1.Extenso_21" localSheetId="4">#N/A</definedName>
    <definedName name="módulo1.Extenso_21">#N/A</definedName>
    <definedName name="módulo1.Extenso_22" localSheetId="4">#N/A</definedName>
    <definedName name="módulo1.Extenso_22">#N/A</definedName>
    <definedName name="módulo1.Extenso_23" localSheetId="4">#N/A</definedName>
    <definedName name="módulo1.Extenso_23">#N/A</definedName>
    <definedName name="módulo1.Extenso_24" localSheetId="4">#N/A</definedName>
    <definedName name="módulo1.Extenso_24">#N/A</definedName>
    <definedName name="módulo1.Extenso_25" localSheetId="4">#N/A</definedName>
    <definedName name="módulo1.Extenso_25">#N/A</definedName>
    <definedName name="módulo1.Extenso_26" localSheetId="4">#N/A</definedName>
    <definedName name="módulo1.Extenso_26">#N/A</definedName>
    <definedName name="módulo1.Extenso_27" localSheetId="4">#N/A</definedName>
    <definedName name="módulo1.Extenso_27">#N/A</definedName>
    <definedName name="módulo1.Extenso_28" localSheetId="4">#N/A</definedName>
    <definedName name="módulo1.Extenso_28">#N/A</definedName>
    <definedName name="módulo1.Extenso_29" localSheetId="4">#N/A</definedName>
    <definedName name="módulo1.Extenso_29">#N/A</definedName>
    <definedName name="módulo1.Extenso_3" localSheetId="4">#N/A</definedName>
    <definedName name="módulo1.Extenso_3">#N/A</definedName>
    <definedName name="módulo1.Extenso_30" localSheetId="4">#N/A</definedName>
    <definedName name="módulo1.Extenso_30">#N/A</definedName>
    <definedName name="módulo1.Extenso_31" localSheetId="4">#N/A</definedName>
    <definedName name="módulo1.Extenso_31">#N/A</definedName>
    <definedName name="módulo1.Extenso_32" localSheetId="4">#N/A</definedName>
    <definedName name="módulo1.Extenso_32">#N/A</definedName>
    <definedName name="módulo1.Extenso_33" localSheetId="4">#N/A</definedName>
    <definedName name="módulo1.Extenso_33">#N/A</definedName>
    <definedName name="módulo1.Extenso_34" localSheetId="4">#N/A</definedName>
    <definedName name="módulo1.Extenso_34">#N/A</definedName>
    <definedName name="módulo1.Extenso_35" localSheetId="4">#N/A</definedName>
    <definedName name="módulo1.Extenso_35">#N/A</definedName>
    <definedName name="módulo1.Extenso_36" localSheetId="4">#N/A</definedName>
    <definedName name="módulo1.Extenso_36">#N/A</definedName>
    <definedName name="módulo1.Extenso_37" localSheetId="4">#N/A</definedName>
    <definedName name="módulo1.Extenso_37">#N/A</definedName>
    <definedName name="módulo1.Extenso_38" localSheetId="4">#N/A</definedName>
    <definedName name="módulo1.Extenso_38">#N/A</definedName>
    <definedName name="módulo1.Extenso_39" localSheetId="4">#N/A</definedName>
    <definedName name="módulo1.Extenso_39">#N/A</definedName>
    <definedName name="módulo1.Extenso_4" localSheetId="4">#N/A</definedName>
    <definedName name="módulo1.Extenso_4">#N/A</definedName>
    <definedName name="módulo1.Extenso_40" localSheetId="4">#N/A</definedName>
    <definedName name="módulo1.Extenso_40">#N/A</definedName>
    <definedName name="módulo1.Extenso_41" localSheetId="4">#N/A</definedName>
    <definedName name="módulo1.Extenso_41">#N/A</definedName>
    <definedName name="módulo1.Extenso_42" localSheetId="4">#N/A</definedName>
    <definedName name="módulo1.Extenso_42">#N/A</definedName>
    <definedName name="módulo1.Extenso_43" localSheetId="4">#N/A</definedName>
    <definedName name="módulo1.Extenso_43">#N/A</definedName>
    <definedName name="módulo1.Extenso_44" localSheetId="4">#N/A</definedName>
    <definedName name="módulo1.Extenso_44">#N/A</definedName>
    <definedName name="módulo1.Extenso_45" localSheetId="4">#N/A</definedName>
    <definedName name="módulo1.Extenso_45">#N/A</definedName>
    <definedName name="módulo1.Extenso_46" localSheetId="4">#N/A</definedName>
    <definedName name="módulo1.Extenso_46">#N/A</definedName>
    <definedName name="módulo1.Extenso_47" localSheetId="4">#N/A</definedName>
    <definedName name="módulo1.Extenso_47">#N/A</definedName>
    <definedName name="módulo1.Extenso_48" localSheetId="4">#N/A</definedName>
    <definedName name="módulo1.Extenso_48">#N/A</definedName>
    <definedName name="módulo1.Extenso_5" localSheetId="4">#N/A</definedName>
    <definedName name="módulo1.Extenso_5">#N/A</definedName>
    <definedName name="módulo1.Extenso_51" localSheetId="4">#N/A</definedName>
    <definedName name="módulo1.Extenso_51">#N/A</definedName>
    <definedName name="módulo1.Extenso_52" localSheetId="4">#N/A</definedName>
    <definedName name="módulo1.Extenso_52">#N/A</definedName>
    <definedName name="módulo1.Extenso_53" localSheetId="4">#N/A</definedName>
    <definedName name="módulo1.Extenso_53">#N/A</definedName>
    <definedName name="módulo1.Extenso_54" localSheetId="4">#N/A</definedName>
    <definedName name="módulo1.Extenso_54">#N/A</definedName>
    <definedName name="módulo1.Extenso_55" localSheetId="4">#N/A</definedName>
    <definedName name="módulo1.Extenso_55">#N/A</definedName>
    <definedName name="módulo1.Extenso_56" localSheetId="4">#N/A</definedName>
    <definedName name="módulo1.Extenso_56">#N/A</definedName>
    <definedName name="módulo1.Extenso_57" localSheetId="4">#N/A</definedName>
    <definedName name="módulo1.Extenso_57">#N/A</definedName>
    <definedName name="módulo1.Extenso_58" localSheetId="4">#N/A</definedName>
    <definedName name="módulo1.Extenso_58">#N/A</definedName>
    <definedName name="módulo1.Extenso_59" localSheetId="4">#N/A</definedName>
    <definedName name="módulo1.Extenso_59">#N/A</definedName>
    <definedName name="módulo1.Extenso_6" localSheetId="4">#N/A</definedName>
    <definedName name="módulo1.Extenso_6">#N/A</definedName>
    <definedName name="módulo1.Extenso_60" localSheetId="4">#N/A</definedName>
    <definedName name="módulo1.Extenso_60">#N/A</definedName>
    <definedName name="módulo1.Extenso_61" localSheetId="4">#N/A</definedName>
    <definedName name="módulo1.Extenso_61">#N/A</definedName>
    <definedName name="módulo1.Extenso_62" localSheetId="4">#N/A</definedName>
    <definedName name="módulo1.Extenso_62">#N/A</definedName>
    <definedName name="módulo1.Extenso_63" localSheetId="4">#N/A</definedName>
    <definedName name="módulo1.Extenso_63">#N/A</definedName>
    <definedName name="módulo1.Extenso_64" localSheetId="4">#N/A</definedName>
    <definedName name="módulo1.Extenso_64">#N/A</definedName>
    <definedName name="módulo1.Extenso_65" localSheetId="4">#N/A</definedName>
    <definedName name="módulo1.Extenso_65">#N/A</definedName>
    <definedName name="módulo1.Extenso_66" localSheetId="4">#N/A</definedName>
    <definedName name="módulo1.Extenso_66">#N/A</definedName>
    <definedName name="módulo1.Extenso_67" localSheetId="4">#N/A</definedName>
    <definedName name="módulo1.Extenso_67">#N/A</definedName>
    <definedName name="módulo1.Extenso_68" localSheetId="4">#N/A</definedName>
    <definedName name="módulo1.Extenso_68">#N/A</definedName>
    <definedName name="módulo1.Extenso_69" localSheetId="4">#N/A</definedName>
    <definedName name="módulo1.Extenso_69">#N/A</definedName>
    <definedName name="módulo1.Extenso_7" localSheetId="4">#N/A</definedName>
    <definedName name="módulo1.Extenso_7">#N/A</definedName>
    <definedName name="módulo1.Extenso_70" localSheetId="4">#N/A</definedName>
    <definedName name="módulo1.Extenso_70">#N/A</definedName>
    <definedName name="módulo1.Extenso_71" localSheetId="4">#N/A</definedName>
    <definedName name="módulo1.Extenso_71">#N/A</definedName>
    <definedName name="módulo1.Extenso_72" localSheetId="4">#N/A</definedName>
    <definedName name="módulo1.Extenso_72">#N/A</definedName>
    <definedName name="módulo1.Extenso_8" localSheetId="4">#N/A</definedName>
    <definedName name="módulo1.Extenso_8">#N/A</definedName>
    <definedName name="módulo1.Extenso_9" localSheetId="4">#N/A</definedName>
    <definedName name="módulo1.Extenso_9">#N/A</definedName>
    <definedName name="módulo1_Extenso">#N/A</definedName>
    <definedName name="MODULO1EXTENSO">#N/A</definedName>
    <definedName name="modulo2.Extenso">#N/A</definedName>
    <definedName name="MODULO2EXTENSO3">#N/A</definedName>
    <definedName name="Modulo3">#N/A</definedName>
    <definedName name="montagem" localSheetId="4">#REF!</definedName>
    <definedName name="montagem">#REF!</definedName>
    <definedName name="MP" localSheetId="1">#REF!</definedName>
    <definedName name="MP" localSheetId="3">#REF!</definedName>
    <definedName name="MP" localSheetId="2">#REF!</definedName>
    <definedName name="MP" localSheetId="5">#REF!</definedName>
    <definedName name="MP" localSheetId="6">#REF!</definedName>
    <definedName name="MP" localSheetId="4" hidden="1">#REF!</definedName>
    <definedName name="MP" localSheetId="0">#REF!</definedName>
    <definedName name="MP">#REF!</definedName>
    <definedName name="MPA" localSheetId="4">#REF!</definedName>
    <definedName name="MPA">#REF!</definedName>
    <definedName name="MPAMA" localSheetId="4">[24]ROSTO!#REF!</definedName>
    <definedName name="MPAMA">[24]ROSTO!#REF!</definedName>
    <definedName name="MPATA" localSheetId="4">#REF!</definedName>
    <definedName name="MPATA">#REF!</definedName>
    <definedName name="MSICRO">[73]INVENTÁRIO!$B$1</definedName>
    <definedName name="n" localSheetId="4">#REF!</definedName>
    <definedName name="n">#REF!</definedName>
    <definedName name="N." localSheetId="4">#REF!</definedName>
    <definedName name="N.">#REF!</definedName>
    <definedName name="N.001" localSheetId="4">[27]Mat.!#REF!</definedName>
    <definedName name="N.001">[27]Mat.!#REF!</definedName>
    <definedName name="N.002" localSheetId="4">[27]Mat.!#REF!</definedName>
    <definedName name="N.002">[27]Mat.!#REF!</definedName>
    <definedName name="N.003" localSheetId="4">[27]Mat.!#REF!</definedName>
    <definedName name="N.003">[27]Mat.!#REF!</definedName>
    <definedName name="N.004" localSheetId="4">[27]Mat.!#REF!</definedName>
    <definedName name="N.004">[27]Mat.!#REF!</definedName>
    <definedName name="N.005" localSheetId="4">[27]Mat.!#REF!</definedName>
    <definedName name="N.005">[27]Mat.!#REF!</definedName>
    <definedName name="N.006" localSheetId="4">[27]Mat.!#REF!</definedName>
    <definedName name="N.006">[27]Mat.!#REF!</definedName>
    <definedName name="N.007" localSheetId="4">[27]Mat.!#REF!</definedName>
    <definedName name="N.007">[27]Mat.!#REF!</definedName>
    <definedName name="N.008" localSheetId="4">[27]Mat.!#REF!</definedName>
    <definedName name="N.008">[27]Mat.!#REF!</definedName>
    <definedName name="N.009" localSheetId="4">[27]Mat.!#REF!</definedName>
    <definedName name="N.009">[27]Mat.!#REF!</definedName>
    <definedName name="N.010" localSheetId="4">[27]Mat.!#REF!</definedName>
    <definedName name="N.010">[27]Mat.!#REF!</definedName>
    <definedName name="N.011" localSheetId="4">[27]Mat.!#REF!</definedName>
    <definedName name="N.011">[27]Mat.!#REF!</definedName>
    <definedName name="N.012" localSheetId="4">[27]Mat.!#REF!</definedName>
    <definedName name="N.012">[27]Mat.!#REF!</definedName>
    <definedName name="N.013" localSheetId="4">[27]Mat.!#REF!</definedName>
    <definedName name="N.013">[27]Mat.!#REF!</definedName>
    <definedName name="N.014" localSheetId="4">[27]Mat.!#REF!</definedName>
    <definedName name="N.014">[27]Mat.!#REF!</definedName>
    <definedName name="N.015" localSheetId="4">[27]Mat.!#REF!</definedName>
    <definedName name="N.015">[27]Mat.!#REF!</definedName>
    <definedName name="N.016" localSheetId="4">[27]Mat.!#REF!</definedName>
    <definedName name="N.016">[27]Mat.!#REF!</definedName>
    <definedName name="N.017" localSheetId="4">[27]Mat.!#REF!</definedName>
    <definedName name="N.017">[27]Mat.!#REF!</definedName>
    <definedName name="NÃO" localSheetId="4">[24]ROSTO!#REF!</definedName>
    <definedName name="NÃO">[24]ROSTO!#REF!</definedName>
    <definedName name="NBV" localSheetId="4">#REF!</definedName>
    <definedName name="NBV">#REF!</definedName>
    <definedName name="NColunas" localSheetId="4">#REF!</definedName>
    <definedName name="NColunas">#REF!</definedName>
    <definedName name="Net" localSheetId="4">#REF!</definedName>
    <definedName name="Net">#REF!</definedName>
    <definedName name="nina" localSheetId="4">#REF!</definedName>
    <definedName name="nina">#REF!</definedName>
    <definedName name="NLEq" hidden="1">4</definedName>
    <definedName name="NLinhasPagina" localSheetId="4">#REF!</definedName>
    <definedName name="NLinhasPagina">#REF!</definedName>
    <definedName name="NLinhasRodape" localSheetId="4">#REF!</definedName>
    <definedName name="NLinhasRodape">#REF!</definedName>
    <definedName name="NLMo" hidden="1">6</definedName>
    <definedName name="NLMp" hidden="1">5</definedName>
    <definedName name="NLTr" hidden="1">3</definedName>
    <definedName name="NMES">[70]DG!$J$6</definedName>
    <definedName name="nn">#N/A</definedName>
    <definedName name="NOTAFISCAL" localSheetId="4">'[86]Qd05 Preço'!$B$36</definedName>
    <definedName name="NOTAFISCAL">'[87]Qd05 Preço'!$B$36</definedName>
    <definedName name="NOVA" localSheetId="4">#REF!</definedName>
    <definedName name="NOVA">#REF!</definedName>
    <definedName name="novo">#N/A</definedName>
    <definedName name="NTEI" localSheetId="4">'[25]PRO-08'!#REF!</definedName>
    <definedName name="NTEI">'[25]PRO-08'!#REF!</definedName>
    <definedName name="NTEI_10" localSheetId="4">'[26]PRO-08'!#REF!</definedName>
    <definedName name="NTEI_10">'[26]PRO-08'!#REF!</definedName>
    <definedName name="NTEI_25" localSheetId="4">'[26]PRO-08'!#REF!</definedName>
    <definedName name="NTEI_25">'[26]PRO-08'!#REF!</definedName>
    <definedName name="NTEI_27" localSheetId="4">'[26]PRO-08'!#REF!</definedName>
    <definedName name="NTEI_27">'[26]PRO-08'!#REF!</definedName>
    <definedName name="NTEI_29" localSheetId="4">'[26]PRO-08'!#REF!</definedName>
    <definedName name="NTEI_29">'[26]PRO-08'!#REF!</definedName>
    <definedName name="NTEI_9" localSheetId="4">'[26]PRO-08'!#REF!</definedName>
    <definedName name="NTEI_9">'[26]PRO-08'!#REF!</definedName>
    <definedName name="ntonio">#N/A</definedName>
    <definedName name="NTONIO2">#N/A</definedName>
    <definedName name="NUM" localSheetId="4">#REF!</definedName>
    <definedName name="NUM">#REF!</definedName>
    <definedName name="NUMED">[70]DG!$J$4</definedName>
    <definedName name="O" localSheetId="4">[1]DR84PCRF!#REF!</definedName>
    <definedName name="O">[1]DR84PCRF!#REF!</definedName>
    <definedName name="O.001" localSheetId="4">[27]Mat.!#REF!</definedName>
    <definedName name="O.001">[27]Mat.!#REF!</definedName>
    <definedName name="O.002" localSheetId="4">[27]Mat.!#REF!</definedName>
    <definedName name="O.002">[27]Mat.!#REF!</definedName>
    <definedName name="O.003" localSheetId="4">[27]Mat.!#REF!</definedName>
    <definedName name="O.003">[27]Mat.!#REF!</definedName>
    <definedName name="O.004" localSheetId="4">[27]Mat.!#REF!</definedName>
    <definedName name="O.004">[27]Mat.!#REF!</definedName>
    <definedName name="O.005" localSheetId="4">[27]Mat.!#REF!</definedName>
    <definedName name="O.005">[27]Mat.!#REF!</definedName>
    <definedName name="O.A.E." localSheetId="4">#REF!</definedName>
    <definedName name="O.A.E.">#REF!</definedName>
    <definedName name="O.COMPLEM." localSheetId="4">#REF!</definedName>
    <definedName name="O.COMPLEM.">#REF!</definedName>
    <definedName name="oac" localSheetId="4">#REF!</definedName>
    <definedName name="oac">#REF!</definedName>
    <definedName name="Oacorre2" localSheetId="4">#REF!</definedName>
    <definedName name="Oacorre2">#REF!</definedName>
    <definedName name="OAE" localSheetId="4">'[91]RESUMO-DVOP'!#REF!</definedName>
    <definedName name="OAE">'[91]RESUMO-DVOP'!#REF!</definedName>
    <definedName name="Oaesp2" localSheetId="4">#REF!</definedName>
    <definedName name="Oaesp2">#REF!</definedName>
    <definedName name="Obra" hidden="1">""</definedName>
    <definedName name="ocom" localSheetId="4">#REF!</definedName>
    <definedName name="ocom">#REF!</definedName>
    <definedName name="Ocomp2" localSheetId="4">#REF!</definedName>
    <definedName name="Ocomp2">#REF!</definedName>
    <definedName name="oi" localSheetId="4">#REF!</definedName>
    <definedName name="oi">#REF!</definedName>
    <definedName name="OIDE" localSheetId="4">[9]!OIDE</definedName>
    <definedName name="OIDE">[10]!OIDE</definedName>
    <definedName name="ok">[92]Dados!$B$1</definedName>
    <definedName name="OLEO">[11]DADOS!$C$23</definedName>
    <definedName name="OnOff" hidden="1">"ON"</definedName>
    <definedName name="OPA" localSheetId="4">'[25]PRO-08'!#REF!</definedName>
    <definedName name="OPA">'[25]PRO-08'!#REF!</definedName>
    <definedName name="OPA_10" localSheetId="4">'[26]PRO-08'!#REF!</definedName>
    <definedName name="OPA_10">'[26]PRO-08'!#REF!</definedName>
    <definedName name="OPA_25" localSheetId="4">'[26]PRO-08'!#REF!</definedName>
    <definedName name="OPA_25">'[26]PRO-08'!#REF!</definedName>
    <definedName name="OPA_27" localSheetId="4">'[26]PRO-08'!#REF!</definedName>
    <definedName name="OPA_27">'[26]PRO-08'!#REF!</definedName>
    <definedName name="OPA_29" localSheetId="4">'[26]PRO-08'!#REF!</definedName>
    <definedName name="OPA_29">'[26]PRO-08'!#REF!</definedName>
    <definedName name="OPA_9" localSheetId="4">'[26]PRO-08'!#REF!</definedName>
    <definedName name="OPA_9">'[26]PRO-08'!#REF!</definedName>
    <definedName name="Or.Mod." localSheetId="4" hidden="1">{#N/A,#N/A,FALSE,"MO (2)"}</definedName>
    <definedName name="Or.Mod." hidden="1">{#N/A,#N/A,FALSE,"MO (2)"}</definedName>
    <definedName name="Orçamento">[93]Orçamento!$A$13:$D$34</definedName>
    <definedName name="orçamrest" localSheetId="5">#REF!</definedName>
    <definedName name="orçamrest" localSheetId="6">#REF!</definedName>
    <definedName name="orçamrest" localSheetId="4" hidden="1">{#N/A,#N/A,TRUE,"Serviços"}</definedName>
    <definedName name="orçamrest" localSheetId="0">#REF!</definedName>
    <definedName name="orçamrest">#REF!</definedName>
    <definedName name="orçamrestt" localSheetId="5">#REF!</definedName>
    <definedName name="orçamrestt" localSheetId="6">#REF!</definedName>
    <definedName name="orçamrestt" localSheetId="4" hidden="1">{#N/A,#N/A,TRUE,"Serviços"}</definedName>
    <definedName name="orçamrestt" localSheetId="0">#REF!</definedName>
    <definedName name="orçamrestt">#REF!</definedName>
    <definedName name="Ordem" localSheetId="1">#REF!</definedName>
    <definedName name="Ordem" localSheetId="3">#REF!</definedName>
    <definedName name="Ordem" localSheetId="2">#REF!</definedName>
    <definedName name="Ordem" localSheetId="5">#REF!</definedName>
    <definedName name="Ordem" localSheetId="6">#REF!</definedName>
    <definedName name="Ordem" localSheetId="4" hidden="1">#REF!</definedName>
    <definedName name="Ordem" localSheetId="0">#REF!</definedName>
    <definedName name="Ordem">#REF!</definedName>
    <definedName name="Origem" localSheetId="1">#REF!</definedName>
    <definedName name="Origem" localSheetId="3">#REF!</definedName>
    <definedName name="Origem" localSheetId="2">#REF!</definedName>
    <definedName name="Origem" localSheetId="5">#REF!</definedName>
    <definedName name="Origem" localSheetId="6">#REF!</definedName>
    <definedName name="Origem" localSheetId="4" hidden="1">#REF!</definedName>
    <definedName name="Origem" localSheetId="0">#REF!</definedName>
    <definedName name="Origem">#REF!</definedName>
    <definedName name="OTKI" localSheetId="4">[9]!OTKI</definedName>
    <definedName name="OTKI">[10]!OTKI</definedName>
    <definedName name="OUTA" localSheetId="4">#REF!</definedName>
    <definedName name="OUTA">#REF!</definedName>
    <definedName name="OUTR" localSheetId="4">[17]SERVIÇOS!#REF!</definedName>
    <definedName name="OUTR">[17]SERVIÇOS!#REF!</definedName>
    <definedName name="outra" localSheetId="4" hidden="1">#REF!</definedName>
    <definedName name="outra" hidden="1">#REF!</definedName>
    <definedName name="OUTROS" localSheetId="4">#REF!</definedName>
    <definedName name="OUTROS">#REF!</definedName>
    <definedName name="OVER_FINAN" localSheetId="4">#REF!</definedName>
    <definedName name="OVER_FINAN">#REF!</definedName>
    <definedName name="OVERHEAD" localSheetId="4">#REF!</definedName>
    <definedName name="OVERHEAD">#REF!</definedName>
    <definedName name="p" localSheetId="5">#REF!</definedName>
    <definedName name="p" localSheetId="6">#REF!</definedName>
    <definedName name="p" localSheetId="4">#REF!</definedName>
    <definedName name="p">#REF!</definedName>
    <definedName name="P.001" localSheetId="4">[27]Mat.!#REF!</definedName>
    <definedName name="P.001">[27]Mat.!#REF!</definedName>
    <definedName name="P.002" localSheetId="4">[27]Mat.!#REF!</definedName>
    <definedName name="P.002">[27]Mat.!#REF!</definedName>
    <definedName name="PA" localSheetId="4">#REF!</definedName>
    <definedName name="PA">#REF!</definedName>
    <definedName name="PAMA" localSheetId="4">[24]ROSTO!#REF!</definedName>
    <definedName name="PAMA">[24]ROSTO!#REF!</definedName>
    <definedName name="parametros" localSheetId="4">#REF!</definedName>
    <definedName name="parametros">#REF!</definedName>
    <definedName name="PassaExtenso" localSheetId="4">#N/A</definedName>
    <definedName name="PassaExtenso">#N/A</definedName>
    <definedName name="PassaExtenso_10">#N/A</definedName>
    <definedName name="PassaExtenso_14">#N/A</definedName>
    <definedName name="PassaExtenso_25">#N/A</definedName>
    <definedName name="PassaExtenso_27">#N/A</definedName>
    <definedName name="PassaExtenso_29">#N/A</definedName>
    <definedName name="PassaExtenso_4">#N/A</definedName>
    <definedName name="PassaExtenso_9">#N/A</definedName>
    <definedName name="PassaExtenso1">#N/A</definedName>
    <definedName name="PassaExtenso2">#N/A</definedName>
    <definedName name="PATA" localSheetId="4">#REF!</definedName>
    <definedName name="PATA">#REF!</definedName>
    <definedName name="PATO">[94]PT!$A$11:$J$121</definedName>
    <definedName name="PAV" localSheetId="4">[95]RESUMO_AUT1!#REF!</definedName>
    <definedName name="PAV">[95]RESUMO_AUT1!#REF!</definedName>
    <definedName name="PAV_25" localSheetId="4">[96]RESUMO_AUT1!#REF!</definedName>
    <definedName name="PAV_25">[96]RESUMO_AUT1!#REF!</definedName>
    <definedName name="PAVCONC">#N/A</definedName>
    <definedName name="PAVI" localSheetId="4">#REF!+#REF!</definedName>
    <definedName name="PAVI">#REF!+#REF!</definedName>
    <definedName name="Pavi2" localSheetId="4">#REF!</definedName>
    <definedName name="Pavi2">#REF!</definedName>
    <definedName name="PAVIMENT." localSheetId="4">#REF!</definedName>
    <definedName name="PAVIMENT.">#REF!</definedName>
    <definedName name="PAVIMENTAÇÃO1" localSheetId="4" hidden="1">{#N/A,#N/A,TRUE,"Serviços"}</definedName>
    <definedName name="PAVIMENTAÇÃO1" hidden="1">{#N/A,#N/A,TRUE,"Serviços"}</definedName>
    <definedName name="PAVIMENTONOVO" localSheetId="4">[97]QuQuant!#REF!</definedName>
    <definedName name="PAVIMENTONOVO">[97]QuQuant!#REF!</definedName>
    <definedName name="PAVIMENTONOVO_25" localSheetId="4">[97]QuQuant!#REF!</definedName>
    <definedName name="PAVIMENTONOVO_25">[97]QuQuant!#REF!</definedName>
    <definedName name="PCCARR" localSheetId="4">[17]SERVIÇOS!#REF!</definedName>
    <definedName name="PCCARR">[17]SERVIÇOS!#REF!</definedName>
    <definedName name="PCDF" localSheetId="4">[17]SERVIÇOS!#REF!</definedName>
    <definedName name="PCDF">[17]SERVIÇOS!#REF!</definedName>
    <definedName name="PCSA" localSheetId="4">[17]SERVIÇOS!#REF!</definedName>
    <definedName name="PCSA">[17]SERVIÇOS!#REF!</definedName>
    <definedName name="PCST" localSheetId="4">[17]SERVIÇOS!#REF!</definedName>
    <definedName name="PCST">[17]SERVIÇOS!#REF!</definedName>
    <definedName name="PDM">[11]DADOS!$C$13</definedName>
    <definedName name="PE_14">#N/A</definedName>
    <definedName name="PEDREIRA" localSheetId="4">#REF!</definedName>
    <definedName name="PEDREIRA">#REF!</definedName>
    <definedName name="PEDREIRA.PISTA">[29]Diagrama!$E$46</definedName>
    <definedName name="PEDREIRA.USINA">[29]Diagrama!$E$45</definedName>
    <definedName name="PEMN" localSheetId="4">[17]SERVIÇOS!#REF!</definedName>
    <definedName name="PEMN">[17]SERVIÇOS!#REF!</definedName>
    <definedName name="PEN" localSheetId="4">[17]SERVIÇOS!#REF!</definedName>
    <definedName name="PEN">[17]SERVIÇOS!#REF!</definedName>
    <definedName name="PER">[70]DG!$J$7</definedName>
    <definedName name="PercResid." localSheetId="4">#REF!</definedName>
    <definedName name="PercResid.">#REF!</definedName>
    <definedName name="PERIODO" localSheetId="4">#REF!</definedName>
    <definedName name="PERIODO">#REF!</definedName>
    <definedName name="pesquisa" localSheetId="4">#REF!</definedName>
    <definedName name="pesquisa">#REF!</definedName>
    <definedName name="pesquisa_25" localSheetId="4">#REF!</definedName>
    <definedName name="pesquisa_25">#REF!</definedName>
    <definedName name="pesquisa1">'[8]Página 16'!$A$3:$G$7</definedName>
    <definedName name="PESSO" localSheetId="4">#REF!</definedName>
    <definedName name="PESSO">#REF!</definedName>
    <definedName name="PESSO_25" localSheetId="4">#REF!</definedName>
    <definedName name="PESSO_25">#REF!</definedName>
    <definedName name="pessoal" localSheetId="4">#REF!</definedName>
    <definedName name="pessoal">#REF!</definedName>
    <definedName name="PG">[24]DG!$B$7</definedName>
    <definedName name="PGP" localSheetId="4">[17]SERVIÇOS!#REF!</definedName>
    <definedName name="PGP">[17]SERVIÇOS!#REF!</definedName>
    <definedName name="PIN" localSheetId="4">#REF!</definedName>
    <definedName name="PIN">#REF!</definedName>
    <definedName name="PINL" localSheetId="4">#REF!</definedName>
    <definedName name="PINL">#REF!</definedName>
    <definedName name="PINLMA" localSheetId="4">[24]ROSTO!#REF!</definedName>
    <definedName name="PINLMA">[24]ROSTO!#REF!</definedName>
    <definedName name="PINLTA" localSheetId="4">#REF!</definedName>
    <definedName name="PINLTA">#REF!</definedName>
    <definedName name="PINMA" localSheetId="4">[24]ROSTO!#REF!</definedName>
    <definedName name="PINMA">[24]ROSTO!#REF!</definedName>
    <definedName name="PINTA" localSheetId="4">#REF!</definedName>
    <definedName name="PINTA">#REF!</definedName>
    <definedName name="Pintura" localSheetId="4">#REF!</definedName>
    <definedName name="Pintura">#REF!</definedName>
    <definedName name="PIS" localSheetId="1">'12C - Antigo'!$C$7</definedName>
    <definedName name="PIS" localSheetId="3">'14B sem prod.'!$C$7</definedName>
    <definedName name="PIS" localSheetId="2">'Antigo 12G'!$C$7</definedName>
    <definedName name="PISTA" localSheetId="5">#REF!</definedName>
    <definedName name="PISTA" localSheetId="6">#REF!</definedName>
    <definedName name="PISTA" localSheetId="4" hidden="1">{#N/A,#N/A,TRUE,"Serviços"}</definedName>
    <definedName name="PISTA" localSheetId="0">#REF!</definedName>
    <definedName name="PISTA">#REF!</definedName>
    <definedName name="PISTAPDLD" localSheetId="4">#REF!</definedName>
    <definedName name="PISTAPDLD">#REF!</definedName>
    <definedName name="PISTAPDLE" localSheetId="4">#REF!</definedName>
    <definedName name="PISTAPDLE">#REF!</definedName>
    <definedName name="PISTAPELD" localSheetId="4">#REF!</definedName>
    <definedName name="PISTAPELD">#REF!</definedName>
    <definedName name="PISTAPELE" localSheetId="4">#REF!</definedName>
    <definedName name="PISTAPELE">#REF!</definedName>
    <definedName name="PKFJ" localSheetId="4">#REF!</definedName>
    <definedName name="PKFJ">#REF!</definedName>
    <definedName name="PL" localSheetId="4">#REF!</definedName>
    <definedName name="PL">#REF!</definedName>
    <definedName name="PL_25" localSheetId="4">#REF!</definedName>
    <definedName name="PL_25">#REF!</definedName>
    <definedName name="PL_DNER_BARREIRO" localSheetId="4">#REF!</definedName>
    <definedName name="PL_DNER_BARREIRO">#REF!</definedName>
    <definedName name="PL_PB_BARREIRO" localSheetId="4">#REF!</definedName>
    <definedName name="PL_PB_BARREIRO">#REF!</definedName>
    <definedName name="PL1_25" localSheetId="4">#REF!</definedName>
    <definedName name="PL1_25">#REF!</definedName>
    <definedName name="PLA" localSheetId="4">[17]SERVIÇOS!#REF!</definedName>
    <definedName name="PLA">[17]SERVIÇOS!#REF!</definedName>
    <definedName name="PLACA" localSheetId="4">#REF!</definedName>
    <definedName name="PLACA">#REF!</definedName>
    <definedName name="PLACAMA" localSheetId="4">[24]ROSTO!#REF!</definedName>
    <definedName name="PLACAMA">[24]ROSTO!#REF!</definedName>
    <definedName name="PLACATA" localSheetId="4">#REF!</definedName>
    <definedName name="PLACATA">#REF!</definedName>
    <definedName name="PLAN" localSheetId="4">#REF!</definedName>
    <definedName name="PLAN">#REF!</definedName>
    <definedName name="Plan1" localSheetId="1">#REF!</definedName>
    <definedName name="Plan1" localSheetId="3">#REF!</definedName>
    <definedName name="Plan1" localSheetId="2">#REF!</definedName>
    <definedName name="Plan1" localSheetId="5">#REF!</definedName>
    <definedName name="Plan1" localSheetId="6">#REF!</definedName>
    <definedName name="Plan1" localSheetId="4" hidden="1">#REF!</definedName>
    <definedName name="Plan1" localSheetId="0">#REF!</definedName>
    <definedName name="Plan1">#REF!</definedName>
    <definedName name="planilha" localSheetId="5">#REF!</definedName>
    <definedName name="planilha" localSheetId="6">#REF!</definedName>
    <definedName name="PLANILHA" localSheetId="4" hidden="1">{#N/A,#N/A,TRUE,"Serviços"}</definedName>
    <definedName name="planilha" localSheetId="0">#REF!</definedName>
    <definedName name="planilha">#REF!</definedName>
    <definedName name="plano" localSheetId="4">#REF!</definedName>
    <definedName name="plano">#REF!</definedName>
    <definedName name="Plapla" localSheetId="4">[36]RMLE157!#REF!</definedName>
    <definedName name="Plapla">[36]RMLE157!#REF!</definedName>
    <definedName name="pldner" localSheetId="4">#REF!</definedName>
    <definedName name="pldner">#REF!</definedName>
    <definedName name="PLFRESA" localSheetId="4">#REF!</definedName>
    <definedName name="PLFRESA">#REF!</definedName>
    <definedName name="PLFRESAMA" localSheetId="4">[24]ROSTO!#REF!</definedName>
    <definedName name="PLFRESAMA">[24]ROSTO!#REF!</definedName>
    <definedName name="PLFRESATA" localSheetId="4">#REF!</definedName>
    <definedName name="PLFRESATA">#REF!</definedName>
    <definedName name="PLPA" localSheetId="4">#REF!</definedName>
    <definedName name="PLPA">#REF!</definedName>
    <definedName name="PLPAMA" localSheetId="4">[24]ROSTO!#REF!</definedName>
    <definedName name="PLPAMA">[24]ROSTO!#REF!</definedName>
    <definedName name="PLPATA" localSheetId="4">#REF!</definedName>
    <definedName name="PLPATA">#REF!</definedName>
    <definedName name="plpb" localSheetId="4">#REF!</definedName>
    <definedName name="plpb">#REF!</definedName>
    <definedName name="PLRS" localSheetId="4">#REF!</definedName>
    <definedName name="PLRS">#REF!</definedName>
    <definedName name="PLRSMA" localSheetId="4">[24]ROSTO!#REF!</definedName>
    <definedName name="PLRSMA">[24]ROSTO!#REF!</definedName>
    <definedName name="PLRSTA" localSheetId="4">#REF!</definedName>
    <definedName name="PLRSTA">#REF!</definedName>
    <definedName name="PLT" localSheetId="4">[17]SERVIÇOS!#REF!</definedName>
    <definedName name="PLT">[17]SERVIÇOS!#REF!</definedName>
    <definedName name="PLU" localSheetId="4">#REF!</definedName>
    <definedName name="PLU">#REF!</definedName>
    <definedName name="PLUVI" localSheetId="4">[30]PROJETO!#REF!</definedName>
    <definedName name="PLUVI">[30]PROJETO!#REF!</definedName>
    <definedName name="PLVC" localSheetId="4">[17]SERVIÇOS!#REF!</definedName>
    <definedName name="PLVC">[17]SERVIÇOS!#REF!</definedName>
    <definedName name="PLVD" localSheetId="4">[17]SERVIÇOS!#REF!</definedName>
    <definedName name="PLVD">[17]SERVIÇOS!#REF!</definedName>
    <definedName name="PMBQ" localSheetId="4">[17]SERVIÇOS!#REF!</definedName>
    <definedName name="PMBQ">[17]SERVIÇOS!#REF!</definedName>
    <definedName name="PMBQA" localSheetId="4">[17]SERVIÇOS!#REF!</definedName>
    <definedName name="PMBQA">[17]SERVIÇOS!#REF!</definedName>
    <definedName name="PMBQT" localSheetId="4">[17]SERVIÇOS!#REF!</definedName>
    <definedName name="PMBQT">[17]SERVIÇOS!#REF!</definedName>
    <definedName name="po" localSheetId="4">#REF!</definedName>
    <definedName name="po">#REF!</definedName>
    <definedName name="Ponte" localSheetId="4">#N/A</definedName>
    <definedName name="Ponte">#N/A</definedName>
    <definedName name="Ponte_10" localSheetId="4">#N/A</definedName>
    <definedName name="Ponte_10">#N/A</definedName>
    <definedName name="Ponte_12" localSheetId="4">#N/A</definedName>
    <definedName name="Ponte_12">#N/A</definedName>
    <definedName name="Ponte_19" localSheetId="4">#N/A</definedName>
    <definedName name="Ponte_19">#N/A</definedName>
    <definedName name="Ponte_2" localSheetId="4">#N/A</definedName>
    <definedName name="Ponte_2">#N/A</definedName>
    <definedName name="Ponte_21" localSheetId="4">#N/A</definedName>
    <definedName name="Ponte_21">#N/A</definedName>
    <definedName name="Ponte_23" localSheetId="4">#N/A</definedName>
    <definedName name="Ponte_23">#N/A</definedName>
    <definedName name="Ponte_24" localSheetId="4">#N/A</definedName>
    <definedName name="Ponte_24">#N/A</definedName>
    <definedName name="Ponte_26" localSheetId="4">#N/A</definedName>
    <definedName name="Ponte_26">#N/A</definedName>
    <definedName name="Ponte_27" localSheetId="4">#N/A</definedName>
    <definedName name="Ponte_27">#N/A</definedName>
    <definedName name="Ponte_29" localSheetId="4">#N/A</definedName>
    <definedName name="Ponte_29">#N/A</definedName>
    <definedName name="Ponte_30" localSheetId="4">#N/A</definedName>
    <definedName name="Ponte_30">#N/A</definedName>
    <definedName name="Ponte_31" localSheetId="4">#N/A</definedName>
    <definedName name="Ponte_31">#N/A</definedName>
    <definedName name="Ponte_33" localSheetId="4">#N/A</definedName>
    <definedName name="Ponte_33">#N/A</definedName>
    <definedName name="Ponte_34" localSheetId="4">#N/A</definedName>
    <definedName name="Ponte_34">#N/A</definedName>
    <definedName name="Ponte_35" localSheetId="4">#N/A</definedName>
    <definedName name="Ponte_35">#N/A</definedName>
    <definedName name="Ponte_36" localSheetId="4">#N/A</definedName>
    <definedName name="Ponte_36">#N/A</definedName>
    <definedName name="Ponte_37" localSheetId="4">#N/A</definedName>
    <definedName name="Ponte_37">#N/A</definedName>
    <definedName name="Ponte_38" localSheetId="4">#N/A</definedName>
    <definedName name="Ponte_38">#N/A</definedName>
    <definedName name="Ponte_39" localSheetId="4">#N/A</definedName>
    <definedName name="Ponte_39">#N/A</definedName>
    <definedName name="Ponte_4" localSheetId="4">#N/A</definedName>
    <definedName name="Ponte_4">#N/A</definedName>
    <definedName name="Ponte_40" localSheetId="4">#N/A</definedName>
    <definedName name="Ponte_40">#N/A</definedName>
    <definedName name="Ponte_41" localSheetId="4">#N/A</definedName>
    <definedName name="Ponte_41">#N/A</definedName>
    <definedName name="Ponte_42" localSheetId="4">#N/A</definedName>
    <definedName name="Ponte_42">#N/A</definedName>
    <definedName name="Ponte_43" localSheetId="4">#N/A</definedName>
    <definedName name="Ponte_43">#N/A</definedName>
    <definedName name="Ponte_44" localSheetId="4">#N/A</definedName>
    <definedName name="Ponte_44">#N/A</definedName>
    <definedName name="Ponte_45" localSheetId="4">#N/A</definedName>
    <definedName name="Ponte_45">#N/A</definedName>
    <definedName name="Ponte_46" localSheetId="4">#N/A</definedName>
    <definedName name="Ponte_46">#N/A</definedName>
    <definedName name="Ponte_47" localSheetId="4">#N/A</definedName>
    <definedName name="Ponte_47">#N/A</definedName>
    <definedName name="Ponte_48" localSheetId="4">#N/A</definedName>
    <definedName name="Ponte_48">#N/A</definedName>
    <definedName name="Ponte_51" localSheetId="4">#N/A</definedName>
    <definedName name="Ponte_51">#N/A</definedName>
    <definedName name="Ponte_52" localSheetId="4">#N/A</definedName>
    <definedName name="Ponte_52">#N/A</definedName>
    <definedName name="Ponte_53" localSheetId="4">#N/A</definedName>
    <definedName name="Ponte_53">#N/A</definedName>
    <definedName name="Ponte_55" localSheetId="4">#N/A</definedName>
    <definedName name="Ponte_55">#N/A</definedName>
    <definedName name="Ponte_58" localSheetId="4">#N/A</definedName>
    <definedName name="Ponte_58">#N/A</definedName>
    <definedName name="Ponte_59" localSheetId="4">#N/A</definedName>
    <definedName name="Ponte_59">#N/A</definedName>
    <definedName name="Ponte_60" localSheetId="4">#N/A</definedName>
    <definedName name="Ponte_60">#N/A</definedName>
    <definedName name="Ponte_61" localSheetId="4">#N/A</definedName>
    <definedName name="Ponte_61">#N/A</definedName>
    <definedName name="Ponte_62" localSheetId="4">#N/A</definedName>
    <definedName name="Ponte_62">#N/A</definedName>
    <definedName name="Ponte_63" localSheetId="4">#N/A</definedName>
    <definedName name="Ponte_63">#N/A</definedName>
    <definedName name="Ponte_64" localSheetId="4">#N/A</definedName>
    <definedName name="Ponte_64">#N/A</definedName>
    <definedName name="Ponte_65" localSheetId="4">#N/A</definedName>
    <definedName name="Ponte_65">#N/A</definedName>
    <definedName name="Ponte_66" localSheetId="4">#N/A</definedName>
    <definedName name="Ponte_66">#N/A</definedName>
    <definedName name="Ponte_67" localSheetId="4">#N/A</definedName>
    <definedName name="Ponte_67">#N/A</definedName>
    <definedName name="Ponte_68" localSheetId="4">#N/A</definedName>
    <definedName name="Ponte_68">#N/A</definedName>
    <definedName name="Ponte_69" localSheetId="4">#N/A</definedName>
    <definedName name="Ponte_69">#N/A</definedName>
    <definedName name="Ponte_70" localSheetId="4">#N/A</definedName>
    <definedName name="Ponte_70">#N/A</definedName>
    <definedName name="Ponte_71" localSheetId="4">#N/A</definedName>
    <definedName name="Ponte_71">#N/A</definedName>
    <definedName name="Ponte_72" localSheetId="4">#N/A</definedName>
    <definedName name="Ponte_72">#N/A</definedName>
    <definedName name="Ponte_8" localSheetId="4">#N/A</definedName>
    <definedName name="Ponte_8">#N/A</definedName>
    <definedName name="PONTEMADEIRA" localSheetId="4">#REF!</definedName>
    <definedName name="PONTEMADEIRA">#REF!</definedName>
    <definedName name="popopopo" localSheetId="5">#REF!</definedName>
    <definedName name="popopopo" localSheetId="6">#REF!</definedName>
    <definedName name="popopopo" localSheetId="4" hidden="1">{#N/A,#N/A,FALSE,"MO (2)"}</definedName>
    <definedName name="popopopo" localSheetId="0">#REF!</definedName>
    <definedName name="popopopo">#REF!</definedName>
    <definedName name="Posição" localSheetId="1">#REF!</definedName>
    <definedName name="Posição" localSheetId="3">#REF!</definedName>
    <definedName name="Posição" localSheetId="2">#REF!</definedName>
    <definedName name="Posição" localSheetId="5">#REF!</definedName>
    <definedName name="Posição" localSheetId="6">#REF!</definedName>
    <definedName name="Posição" localSheetId="4" hidden="1">#REF!</definedName>
    <definedName name="Posição" localSheetId="0">#REF!</definedName>
    <definedName name="Posição">#REF!</definedName>
    <definedName name="potencia" localSheetId="4">#REF!</definedName>
    <definedName name="potencia">#REF!</definedName>
    <definedName name="PPEN" localSheetId="4">[17]SERVIÇOS!#REF!</definedName>
    <definedName name="PPEN">[17]SERVIÇOS!#REF!</definedName>
    <definedName name="PPLA" localSheetId="4">[17]SERVIÇOS!#REF!</definedName>
    <definedName name="PPLA">[17]SERVIÇOS!#REF!</definedName>
    <definedName name="PPLT" localSheetId="4">[17]SERVIÇOS!#REF!</definedName>
    <definedName name="PPLT">[17]SERVIÇOS!#REF!</definedName>
    <definedName name="ppp" localSheetId="4">#REF!</definedName>
    <definedName name="ppp">#REF!</definedName>
    <definedName name="PRBQ" localSheetId="4">[17]SERVIÇOS!#REF!</definedName>
    <definedName name="PRBQ">[17]SERVIÇOS!#REF!</definedName>
    <definedName name="PRCC" localSheetId="4">[17]SERVIÇOS!#REF!</definedName>
    <definedName name="PRCC">[17]SERVIÇOS!#REF!</definedName>
    <definedName name="Prd" localSheetId="5">#REF!</definedName>
    <definedName name="Prd" localSheetId="6">#REF!</definedName>
    <definedName name="Prd" localSheetId="4" hidden="1">#N/A</definedName>
    <definedName name="Prd">#REF!</definedName>
    <definedName name="PrdAux" localSheetId="5">#REF!</definedName>
    <definedName name="PrdAux" localSheetId="6">#REF!</definedName>
    <definedName name="PrdAux" localSheetId="4" hidden="1">#N/A</definedName>
    <definedName name="PrdAux">#REF!</definedName>
    <definedName name="PRDM" localSheetId="4">[17]SERVIÇOS!#REF!</definedName>
    <definedName name="PRDM">[17]SERVIÇOS!#REF!</definedName>
    <definedName name="PREC" localSheetId="4">#REF!</definedName>
    <definedName name="PREC">#REF!</definedName>
    <definedName name="PRECO" localSheetId="4">[66]BASE!#REF!</definedName>
    <definedName name="PRECO">[66]BASE!#REF!</definedName>
    <definedName name="Preço_Improd." localSheetId="4">#REF!</definedName>
    <definedName name="Preço_Improd.">#REF!</definedName>
    <definedName name="Preço_parcial" localSheetId="4">#REF!</definedName>
    <definedName name="Preço_parcial">#REF!</definedName>
    <definedName name="Preço_prod." localSheetId="4">#REF!</definedName>
    <definedName name="Preço_prod.">#REF!</definedName>
    <definedName name="preco1" localSheetId="4">#REF!</definedName>
    <definedName name="preco1">#REF!</definedName>
    <definedName name="PRECP" localSheetId="4">[17]SERVIÇOS!#REF!</definedName>
    <definedName name="PRECP">[17]SERVIÇOS!#REF!</definedName>
    <definedName name="PREGO">[11]DADOS!$C$18</definedName>
    <definedName name="primeira" localSheetId="4">#REF!</definedName>
    <definedName name="primeira">#REF!</definedName>
    <definedName name="Print" localSheetId="4">[98]QuQuant!#REF!</definedName>
    <definedName name="Print">[98]QuQuant!#REF!</definedName>
    <definedName name="Print_25" localSheetId="4">[98]QuQuant!#REF!</definedName>
    <definedName name="Print_25">[98]QuQuant!#REF!</definedName>
    <definedName name="Print_4" localSheetId="4">[99]QuQuant!#REF!</definedName>
    <definedName name="Print_4">[99]QuQuant!#REF!</definedName>
    <definedName name="Print_Area_MI" localSheetId="4">#REF!</definedName>
    <definedName name="Print_Area_MI">#REF!</definedName>
    <definedName name="Print_Area_MI_1" localSheetId="4">#REF!</definedName>
    <definedName name="Print_Area_MI_1">#REF!</definedName>
    <definedName name="Print_Area_MI_25" localSheetId="4">#REF!</definedName>
    <definedName name="Print_Area_MI_25">#REF!</definedName>
    <definedName name="Print_Area_MI_3" localSheetId="4">#REF!</definedName>
    <definedName name="Print_Area_MI_3">#REF!</definedName>
    <definedName name="Print_Area_MI_4" localSheetId="4">#REF!</definedName>
    <definedName name="Print_Area_MI_4">#REF!</definedName>
    <definedName name="Print_Titles_MI" localSheetId="4">#REF!</definedName>
    <definedName name="Print_Titles_MI">#REF!</definedName>
    <definedName name="PRINT_TITLES_MI_3" localSheetId="4">#REF!</definedName>
    <definedName name="PRINT_TITLES_MI_3">#REF!</definedName>
    <definedName name="PRM1C" localSheetId="4">[17]SERVIÇOS!#REF!</definedName>
    <definedName name="PRM1C">[17]SERVIÇOS!#REF!</definedName>
    <definedName name="PROD_1" localSheetId="5">#REF!</definedName>
    <definedName name="PROD_1" localSheetId="6">#REF!</definedName>
    <definedName name="PROD_1" localSheetId="4" hidden="1">{#N/A,#N/A,TRUE,"Serviços"}</definedName>
    <definedName name="PROD_1" localSheetId="0">#REF!</definedName>
    <definedName name="PROD_1">#REF!</definedName>
    <definedName name="PROD_11" localSheetId="5">#REF!</definedName>
    <definedName name="PROD_11" localSheetId="6">#REF!</definedName>
    <definedName name="PROD_11" localSheetId="4" hidden="1">{#N/A,#N/A,TRUE,"Serviços"}</definedName>
    <definedName name="PROD_11" localSheetId="0">#REF!</definedName>
    <definedName name="PROD_11">#REF!</definedName>
    <definedName name="PROD_TVE_CBUQ" localSheetId="4">#REF!</definedName>
    <definedName name="PROD_TVE_CBUQ">#REF!</definedName>
    <definedName name="PROD_TVE_LAMA" localSheetId="4">#REF!</definedName>
    <definedName name="PROD_TVE_LAMA">#REF!</definedName>
    <definedName name="PROD_TVE_MICRO" localSheetId="4">#REF!</definedName>
    <definedName name="PROD_TVE_MICRO">#REF!</definedName>
    <definedName name="PROD_TVMP_CBUQ" localSheetId="4">#REF!</definedName>
    <definedName name="PROD_TVMP_CBUQ">#REF!</definedName>
    <definedName name="PROD_TVMP_LAMA" localSheetId="4">#REF!</definedName>
    <definedName name="PROD_TVMP_LAMA">#REF!</definedName>
    <definedName name="PROD_TVMP_MICRO" localSheetId="4">#REF!</definedName>
    <definedName name="PROD_TVMP_MICRO">#REF!</definedName>
    <definedName name="PROD_TVMR_CBUQ" localSheetId="4">#REF!</definedName>
    <definedName name="PROD_TVMR_CBUQ">#REF!</definedName>
    <definedName name="PROD_TVMR_LAMA" localSheetId="4">#REF!</definedName>
    <definedName name="PROD_TVMR_LAMA">#REF!</definedName>
    <definedName name="PROD_TVMR_MICRO" localSheetId="4">#REF!</definedName>
    <definedName name="PROD_TVMR_MICRO">#REF!</definedName>
    <definedName name="PROD_TVP_CBUQ" localSheetId="4">#REF!</definedName>
    <definedName name="PROD_TVP_CBUQ">#REF!</definedName>
    <definedName name="PROD_TVP_LAMA" localSheetId="4">#REF!</definedName>
    <definedName name="PROD_TVP_LAMA">#REF!</definedName>
    <definedName name="PROD_TVP_MICRO" localSheetId="4">#REF!</definedName>
    <definedName name="PROD_TVP_MICRO">#REF!</definedName>
    <definedName name="PROD_TVR_CBUQ" localSheetId="4">#REF!</definedName>
    <definedName name="PROD_TVR_CBUQ">#REF!</definedName>
    <definedName name="PROD_TVR_LAMA" localSheetId="4">#REF!</definedName>
    <definedName name="PROD_TVR_LAMA">#REF!</definedName>
    <definedName name="PROD_TVR_MICRO" localSheetId="4">#REF!</definedName>
    <definedName name="PROD_TVR_MICRO">#REF!</definedName>
    <definedName name="produção" localSheetId="4">#REF!</definedName>
    <definedName name="produção">#REF!</definedName>
    <definedName name="produçao1" localSheetId="4">#REF!</definedName>
    <definedName name="produçao1">#REF!</definedName>
    <definedName name="PROJ" localSheetId="4">#REF!</definedName>
    <definedName name="PROJ">#REF!</definedName>
    <definedName name="PROP" localSheetId="4">[66]BASE!#REF!</definedName>
    <definedName name="PROP">[66]BASE!#REF!</definedName>
    <definedName name="PROPRIO" localSheetId="4">#REF!</definedName>
    <definedName name="PROPRIO">#REF!</definedName>
    <definedName name="PRPA" localSheetId="4">[17]SERVIÇOS!#REF!</definedName>
    <definedName name="PRPA">[17]SERVIÇOS!#REF!</definedName>
    <definedName name="PRPL" localSheetId="4">[17]SERVIÇOS!#REF!</definedName>
    <definedName name="PRPL">[17]SERVIÇOS!#REF!</definedName>
    <definedName name="PRPT" localSheetId="4">[17]SERVIÇOS!#REF!</definedName>
    <definedName name="PRPT">[17]SERVIÇOS!#REF!</definedName>
    <definedName name="PRRP" localSheetId="4">[17]SERVIÇOS!#REF!</definedName>
    <definedName name="PRRP">[17]SERVIÇOS!#REF!</definedName>
    <definedName name="PSERVIÇOS" localSheetId="4">#REF!</definedName>
    <definedName name="PSERVIÇOS">#REF!</definedName>
    <definedName name="PSERVIÇOS_25" localSheetId="4">#REF!</definedName>
    <definedName name="PSERVIÇOS_25">#REF!</definedName>
    <definedName name="PTBA" localSheetId="4">[17]SERVIÇOS!#REF!</definedName>
    <definedName name="PTBA">[17]SERVIÇOS!#REF!</definedName>
    <definedName name="PTBT" localSheetId="4">[17]SERVIÇOS!#REF!</definedName>
    <definedName name="PTBT">[17]SERVIÇOS!#REF!</definedName>
    <definedName name="PTCAP20" localSheetId="4">[17]SERVIÇOS!#REF!</definedName>
    <definedName name="PTCAP20">[17]SERVIÇOS!#REF!</definedName>
    <definedName name="PTCM30" localSheetId="4">[17]SERVIÇOS!#REF!</definedName>
    <definedName name="PTCM30">[17]SERVIÇOS!#REF!</definedName>
    <definedName name="pte" localSheetId="4">#N/A</definedName>
    <definedName name="pte">#N/A</definedName>
    <definedName name="pte_38" localSheetId="4">#N/A</definedName>
    <definedName name="pte_38">#N/A</definedName>
    <definedName name="PTLCB10" localSheetId="4">[17]SERVIÇOS!#REF!</definedName>
    <definedName name="PTLCB10">[17]SERVIÇOS!#REF!</definedName>
    <definedName name="Pto" hidden="1">ROUND([100]Planilha!$D1*[100]Planilha!$E1,2)</definedName>
    <definedName name="PTRM1C" localSheetId="4">[17]SERVIÇOS!#REF!</definedName>
    <definedName name="PTRM1C">[17]SERVIÇOS!#REF!</definedName>
    <definedName name="PTRR1C" localSheetId="4">[17]SERVIÇOS!#REF!</definedName>
    <definedName name="PTRR1C">[17]SERVIÇOS!#REF!</definedName>
    <definedName name="PTSD2" localSheetId="4">[17]SERVIÇOS!#REF!</definedName>
    <definedName name="PTSD2">[17]SERVIÇOS!#REF!</definedName>
    <definedName name="Pun" localSheetId="5">#REF!</definedName>
    <definedName name="Pun" localSheetId="6">#REF!</definedName>
    <definedName name="Pun" localSheetId="4" hidden="1">#N/A</definedName>
    <definedName name="Pun">#REF!</definedName>
    <definedName name="Pun_26">NA()</definedName>
    <definedName name="Pun_27">NA()</definedName>
    <definedName name="Q" localSheetId="5">#REF!</definedName>
    <definedName name="Q" localSheetId="6">#REF!</definedName>
    <definedName name="q" localSheetId="4">'[7]P A T O 99 B'!#REF!</definedName>
    <definedName name="Q">#REF!</definedName>
    <definedName name="Q.001" localSheetId="4">[27]Mat.!#REF!</definedName>
    <definedName name="Q.001">[27]Mat.!#REF!</definedName>
    <definedName name="Q.002" localSheetId="4">[27]Mat.!#REF!</definedName>
    <definedName name="Q.002">[27]Mat.!#REF!</definedName>
    <definedName name="Q.003" localSheetId="4">[27]Mat.!#REF!</definedName>
    <definedName name="Q.003">[27]Mat.!#REF!</definedName>
    <definedName name="Q.004" localSheetId="4">[27]Mat.!#REF!</definedName>
    <definedName name="Q.004">[27]Mat.!#REF!</definedName>
    <definedName name="Q.005" localSheetId="4">[27]Mat.!#REF!</definedName>
    <definedName name="Q.005">[27]Mat.!#REF!</definedName>
    <definedName name="Q.006" localSheetId="4">[27]Mat.!#REF!</definedName>
    <definedName name="Q.006">[27]Mat.!#REF!</definedName>
    <definedName name="Q.007" localSheetId="4">[27]Mat.!#REF!</definedName>
    <definedName name="Q.007">[27]Mat.!#REF!</definedName>
    <definedName name="Q.008" localSheetId="4">[27]Mat.!#REF!</definedName>
    <definedName name="Q.008">[27]Mat.!#REF!</definedName>
    <definedName name="Q.009" localSheetId="4">[27]Mat.!#REF!</definedName>
    <definedName name="Q.009">[27]Mat.!#REF!</definedName>
    <definedName name="Q.010" localSheetId="4">[27]Mat.!#REF!</definedName>
    <definedName name="Q.010">[27]Mat.!#REF!</definedName>
    <definedName name="Q.011" localSheetId="4">[27]Mat.!#REF!</definedName>
    <definedName name="Q.011">[27]Mat.!#REF!</definedName>
    <definedName name="Q.012" localSheetId="4">[27]Mat.!#REF!</definedName>
    <definedName name="Q.012">[27]Mat.!#REF!</definedName>
    <definedName name="Q.013" localSheetId="4">[27]Mat.!#REF!</definedName>
    <definedName name="Q.013">[27]Mat.!#REF!</definedName>
    <definedName name="Q.014" localSheetId="4">[27]Mat.!#REF!</definedName>
    <definedName name="Q.014">[27]Mat.!#REF!</definedName>
    <definedName name="Q.015" localSheetId="4">[27]Mat.!#REF!</definedName>
    <definedName name="Q.015">[27]Mat.!#REF!</definedName>
    <definedName name="q_25" localSheetId="4">'[7]P A T O 99 B'!#REF!</definedName>
    <definedName name="q_25">'[7]P A T O 99 B'!#REF!</definedName>
    <definedName name="QD" localSheetId="1">#REF!</definedName>
    <definedName name="QD" localSheetId="3">#REF!</definedName>
    <definedName name="QD" localSheetId="2">#REF!</definedName>
    <definedName name="QD" localSheetId="5">#REF!</definedName>
    <definedName name="QD" localSheetId="6">#REF!</definedName>
    <definedName name="QD" localSheetId="4" hidden="1">#REF!</definedName>
    <definedName name="QD" localSheetId="0">#REF!</definedName>
    <definedName name="QD">#REF!</definedName>
    <definedName name="QQ" localSheetId="4" hidden="1">#REF!</definedName>
    <definedName name="QQ" hidden="1">#REF!</definedName>
    <definedName name="QQ_2" localSheetId="4">#N/A</definedName>
    <definedName name="QQ_2">#N/A</definedName>
    <definedName name="qq_2_" localSheetId="4">#N/A</definedName>
    <definedName name="qq_2_">#N/A</definedName>
    <definedName name="qq_2__38" localSheetId="4">#N/A</definedName>
    <definedName name="qq_2__38">#N/A</definedName>
    <definedName name="QQ_2_1" localSheetId="4">#N/A</definedName>
    <definedName name="QQ_2_1">#N/A</definedName>
    <definedName name="QQ_2_10" localSheetId="4">#N/A</definedName>
    <definedName name="QQ_2_10">#N/A</definedName>
    <definedName name="QQ_2_12" localSheetId="4">#N/A</definedName>
    <definedName name="QQ_2_12">#N/A</definedName>
    <definedName name="QQ_2_13" localSheetId="4">#N/A</definedName>
    <definedName name="QQ_2_13">#N/A</definedName>
    <definedName name="QQ_2_14" localSheetId="4">#N/A</definedName>
    <definedName name="QQ_2_14">#N/A</definedName>
    <definedName name="QQ_2_19" localSheetId="4">#N/A</definedName>
    <definedName name="QQ_2_19">#N/A</definedName>
    <definedName name="QQ_2_2" localSheetId="4">#N/A</definedName>
    <definedName name="QQ_2_2">#N/A</definedName>
    <definedName name="QQ_2_21" localSheetId="4">#N/A</definedName>
    <definedName name="QQ_2_21">#N/A</definedName>
    <definedName name="QQ_2_22" localSheetId="4">#N/A</definedName>
    <definedName name="QQ_2_22">#N/A</definedName>
    <definedName name="QQ_2_23" localSheetId="4">#N/A</definedName>
    <definedName name="QQ_2_23">#N/A</definedName>
    <definedName name="QQ_2_24" localSheetId="4">#N/A</definedName>
    <definedName name="QQ_2_24">#N/A</definedName>
    <definedName name="QQ_2_25" localSheetId="4">#N/A</definedName>
    <definedName name="QQ_2_25">#N/A</definedName>
    <definedName name="QQ_2_26" localSheetId="4">#N/A</definedName>
    <definedName name="QQ_2_26">#N/A</definedName>
    <definedName name="QQ_2_27" localSheetId="4">#N/A</definedName>
    <definedName name="QQ_2_27">#N/A</definedName>
    <definedName name="QQ_2_28" localSheetId="4">#N/A</definedName>
    <definedName name="QQ_2_28">#N/A</definedName>
    <definedName name="QQ_2_29" localSheetId="4">#N/A</definedName>
    <definedName name="QQ_2_29">#N/A</definedName>
    <definedName name="QQ_2_3" localSheetId="4">#N/A</definedName>
    <definedName name="QQ_2_3">#N/A</definedName>
    <definedName name="QQ_2_30" localSheetId="4">#N/A</definedName>
    <definedName name="QQ_2_30">#N/A</definedName>
    <definedName name="QQ_2_31" localSheetId="4">#N/A</definedName>
    <definedName name="QQ_2_31">#N/A</definedName>
    <definedName name="QQ_2_32" localSheetId="4">#N/A</definedName>
    <definedName name="QQ_2_32">#N/A</definedName>
    <definedName name="QQ_2_33" localSheetId="4">#N/A</definedName>
    <definedName name="QQ_2_33">#N/A</definedName>
    <definedName name="QQ_2_34" localSheetId="4">#N/A</definedName>
    <definedName name="QQ_2_34">#N/A</definedName>
    <definedName name="QQ_2_35" localSheetId="4">#N/A</definedName>
    <definedName name="QQ_2_35">#N/A</definedName>
    <definedName name="QQ_2_36" localSheetId="4">#N/A</definedName>
    <definedName name="QQ_2_36">#N/A</definedName>
    <definedName name="QQ_2_37" localSheetId="4">#N/A</definedName>
    <definedName name="QQ_2_37">#N/A</definedName>
    <definedName name="QQ_2_38" localSheetId="4">#N/A</definedName>
    <definedName name="QQ_2_38">#N/A</definedName>
    <definedName name="QQ_2_39" localSheetId="4">#N/A</definedName>
    <definedName name="QQ_2_39">#N/A</definedName>
    <definedName name="QQ_2_4" localSheetId="4">#N/A</definedName>
    <definedName name="QQ_2_4">#N/A</definedName>
    <definedName name="QQ_2_40" localSheetId="4">#N/A</definedName>
    <definedName name="QQ_2_40">#N/A</definedName>
    <definedName name="QQ_2_41" localSheetId="4">#N/A</definedName>
    <definedName name="QQ_2_41">#N/A</definedName>
    <definedName name="QQ_2_42" localSheetId="4">#N/A</definedName>
    <definedName name="QQ_2_42">#N/A</definedName>
    <definedName name="QQ_2_43" localSheetId="4">#N/A</definedName>
    <definedName name="QQ_2_43">#N/A</definedName>
    <definedName name="QQ_2_44" localSheetId="4">#N/A</definedName>
    <definedName name="QQ_2_44">#N/A</definedName>
    <definedName name="QQ_2_45" localSheetId="4">#N/A</definedName>
    <definedName name="QQ_2_45">#N/A</definedName>
    <definedName name="QQ_2_46" localSheetId="4">#N/A</definedName>
    <definedName name="QQ_2_46">#N/A</definedName>
    <definedName name="QQ_2_47" localSheetId="4">#N/A</definedName>
    <definedName name="QQ_2_47">#N/A</definedName>
    <definedName name="QQ_2_48" localSheetId="4">#N/A</definedName>
    <definedName name="QQ_2_48">#N/A</definedName>
    <definedName name="QQ_2_5" localSheetId="4">#N/A</definedName>
    <definedName name="QQ_2_5">#N/A</definedName>
    <definedName name="QQ_2_51" localSheetId="4">#N/A</definedName>
    <definedName name="QQ_2_51">#N/A</definedName>
    <definedName name="QQ_2_52" localSheetId="4">#N/A</definedName>
    <definedName name="QQ_2_52">#N/A</definedName>
    <definedName name="QQ_2_53" localSheetId="4">#N/A</definedName>
    <definedName name="QQ_2_53">#N/A</definedName>
    <definedName name="QQ_2_54" localSheetId="4">#N/A</definedName>
    <definedName name="QQ_2_54">#N/A</definedName>
    <definedName name="QQ_2_55" localSheetId="4">#N/A</definedName>
    <definedName name="QQ_2_55">#N/A</definedName>
    <definedName name="QQ_2_56" localSheetId="4">#N/A</definedName>
    <definedName name="QQ_2_56">#N/A</definedName>
    <definedName name="QQ_2_57" localSheetId="4">#N/A</definedName>
    <definedName name="QQ_2_57">#N/A</definedName>
    <definedName name="QQ_2_58" localSheetId="4">#N/A</definedName>
    <definedName name="QQ_2_58">#N/A</definedName>
    <definedName name="QQ_2_59" localSheetId="4">#N/A</definedName>
    <definedName name="QQ_2_59">#N/A</definedName>
    <definedName name="QQ_2_6" localSheetId="4">#N/A</definedName>
    <definedName name="QQ_2_6">#N/A</definedName>
    <definedName name="QQ_2_60" localSheetId="4">#N/A</definedName>
    <definedName name="QQ_2_60">#N/A</definedName>
    <definedName name="QQ_2_61" localSheetId="4">#N/A</definedName>
    <definedName name="QQ_2_61">#N/A</definedName>
    <definedName name="QQ_2_62" localSheetId="4">#N/A</definedName>
    <definedName name="QQ_2_62">#N/A</definedName>
    <definedName name="QQ_2_63" localSheetId="4">#N/A</definedName>
    <definedName name="QQ_2_63">#N/A</definedName>
    <definedName name="QQ_2_64" localSheetId="4">#N/A</definedName>
    <definedName name="QQ_2_64">#N/A</definedName>
    <definedName name="QQ_2_65" localSheetId="4">#N/A</definedName>
    <definedName name="QQ_2_65">#N/A</definedName>
    <definedName name="QQ_2_66" localSheetId="4">#N/A</definedName>
    <definedName name="QQ_2_66">#N/A</definedName>
    <definedName name="QQ_2_67" localSheetId="4">#N/A</definedName>
    <definedName name="QQ_2_67">#N/A</definedName>
    <definedName name="QQ_2_68" localSheetId="4">#N/A</definedName>
    <definedName name="QQ_2_68">#N/A</definedName>
    <definedName name="QQ_2_69" localSheetId="4">#N/A</definedName>
    <definedName name="QQ_2_69">#N/A</definedName>
    <definedName name="QQ_2_7" localSheetId="4">#N/A</definedName>
    <definedName name="QQ_2_7">#N/A</definedName>
    <definedName name="QQ_2_70" localSheetId="4">#N/A</definedName>
    <definedName name="QQ_2_70">#N/A</definedName>
    <definedName name="QQ_2_71" localSheetId="4">#N/A</definedName>
    <definedName name="QQ_2_71">#N/A</definedName>
    <definedName name="QQ_2_72" localSheetId="4">#N/A</definedName>
    <definedName name="QQ_2_72">#N/A</definedName>
    <definedName name="QQ_2_8" localSheetId="4">#N/A</definedName>
    <definedName name="QQ_2_8">#N/A</definedName>
    <definedName name="QQ_2_9" localSheetId="4">#N/A</definedName>
    <definedName name="QQ_2_9">#N/A</definedName>
    <definedName name="QQQQ" localSheetId="4">#REF!</definedName>
    <definedName name="QQQQ">#REF!</definedName>
    <definedName name="qqqqq" localSheetId="5">#REF!</definedName>
    <definedName name="qqqqq" localSheetId="6">#REF!</definedName>
    <definedName name="qqqqq" localSheetId="4" hidden="1">{#N/A,#N/A,FALSE,"MO (2)"}</definedName>
    <definedName name="qqqqq" localSheetId="0">#REF!</definedName>
    <definedName name="qqqqq">#REF!</definedName>
    <definedName name="QTD" localSheetId="1">#REF!</definedName>
    <definedName name="QTD" localSheetId="3">#REF!</definedName>
    <definedName name="QTD" localSheetId="2">#REF!</definedName>
    <definedName name="QTD" localSheetId="5">#REF!</definedName>
    <definedName name="QTD" localSheetId="6">#REF!</definedName>
    <definedName name="QTD" localSheetId="4" hidden="1">#REF!</definedName>
    <definedName name="QTD" localSheetId="0">#REF!</definedName>
    <definedName name="QTD">#REF!</definedName>
    <definedName name="QtEq" localSheetId="1">#REF!</definedName>
    <definedName name="QtEq" localSheetId="3">#REF!</definedName>
    <definedName name="QtEq" localSheetId="2">#REF!</definedName>
    <definedName name="QtEq" localSheetId="5">#REF!</definedName>
    <definedName name="QtEq" localSheetId="6">#REF!</definedName>
    <definedName name="QtEq" localSheetId="4" hidden="1">#REF!</definedName>
    <definedName name="QtEq" localSheetId="0">#REF!</definedName>
    <definedName name="QtEq">#REF!</definedName>
    <definedName name="QtMo" localSheetId="1">#REF!</definedName>
    <definedName name="QtMo" localSheetId="3">#REF!</definedName>
    <definedName name="QtMo" localSheetId="2">#REF!</definedName>
    <definedName name="QtMo" localSheetId="5">#REF!</definedName>
    <definedName name="QtMo" localSheetId="6">#REF!</definedName>
    <definedName name="QtMo" localSheetId="4" hidden="1">#REF!</definedName>
    <definedName name="QtMo" localSheetId="0">#REF!</definedName>
    <definedName name="QtMo">#REF!</definedName>
    <definedName name="QtMp" localSheetId="1">#REF!</definedName>
    <definedName name="QtMp" localSheetId="3">#REF!</definedName>
    <definedName name="QtMp" localSheetId="2">#REF!</definedName>
    <definedName name="QtMp" localSheetId="5">#REF!</definedName>
    <definedName name="QtMp" localSheetId="6">#REF!</definedName>
    <definedName name="QtMp" localSheetId="4" hidden="1">#REF!</definedName>
    <definedName name="QtMp" localSheetId="0">#REF!</definedName>
    <definedName name="QtMp">#REF!</definedName>
    <definedName name="QtTr" localSheetId="1">#REF!</definedName>
    <definedName name="QtTr" localSheetId="3">#REF!</definedName>
    <definedName name="QtTr" localSheetId="2">#REF!</definedName>
    <definedName name="QtTr" localSheetId="5">#REF!</definedName>
    <definedName name="QtTr" localSheetId="6">#REF!</definedName>
    <definedName name="QtTr" localSheetId="4" hidden="1">#REF!</definedName>
    <definedName name="QtTr" localSheetId="0">#REF!</definedName>
    <definedName name="QtTr">#REF!</definedName>
    <definedName name="QUADRO">[39]MARSHALL!$A$2:$K$51</definedName>
    <definedName name="QUAL" localSheetId="4" hidden="1">{#N/A,#N/A,TRUE,"Serviços"}</definedName>
    <definedName name="QUAL" hidden="1">{#N/A,#N/A,TRUE,"Serviços"}</definedName>
    <definedName name="qualquer" localSheetId="4">[45]Pontes!#REF!</definedName>
    <definedName name="qualquer">[45]Pontes!#REF!</definedName>
    <definedName name="QUANT" localSheetId="4">#REF!</definedName>
    <definedName name="QUANT">#REF!</definedName>
    <definedName name="Quant." localSheetId="4">#REF!</definedName>
    <definedName name="Quant.">#REF!</definedName>
    <definedName name="Quant.1" localSheetId="4">#REF!</definedName>
    <definedName name="Quant.1">#REF!</definedName>
    <definedName name="QUANT_acumu" localSheetId="4">#REF!</definedName>
    <definedName name="QUANT_acumu">#REF!</definedName>
    <definedName name="QUANTIDADE" localSheetId="4">#REF!</definedName>
    <definedName name="QUANTIDADE">#REF!</definedName>
    <definedName name="Quantidades" localSheetId="4" hidden="1">{#N/A,#N/A,FALSE,"MO (2)"}</definedName>
    <definedName name="Quantidades" hidden="1">{#N/A,#N/A,FALSE,"MO (2)"}</definedName>
    <definedName name="quilometros" localSheetId="4">#REF!</definedName>
    <definedName name="quilometros">#REF!</definedName>
    <definedName name="rach" localSheetId="4">#N/A</definedName>
    <definedName name="rach">#N/A</definedName>
    <definedName name="rach_38" localSheetId="4">#N/A</definedName>
    <definedName name="rach_38">#N/A</definedName>
    <definedName name="Rachão" localSheetId="4">#N/A</definedName>
    <definedName name="Rachão">#N/A</definedName>
    <definedName name="Rachão_10" localSheetId="4">#N/A</definedName>
    <definedName name="Rachão_10">#N/A</definedName>
    <definedName name="Rachão_2" localSheetId="4">#N/A</definedName>
    <definedName name="Rachão_2">#N/A</definedName>
    <definedName name="Rachão_23" localSheetId="4">#N/A</definedName>
    <definedName name="Rachão_23">#N/A</definedName>
    <definedName name="Rachão_24" localSheetId="4">#N/A</definedName>
    <definedName name="Rachão_24">#N/A</definedName>
    <definedName name="Rachão_26" localSheetId="4">#N/A</definedName>
    <definedName name="Rachão_26">#N/A</definedName>
    <definedName name="Rachão_27" localSheetId="4">#N/A</definedName>
    <definedName name="Rachão_27">#N/A</definedName>
    <definedName name="Rachão_29" localSheetId="4">#N/A</definedName>
    <definedName name="Rachão_29">#N/A</definedName>
    <definedName name="Rachão_30" localSheetId="4">#N/A</definedName>
    <definedName name="Rachão_30">#N/A</definedName>
    <definedName name="Rachão_36" localSheetId="4">#N/A</definedName>
    <definedName name="Rachão_36">#N/A</definedName>
    <definedName name="Rachão_37" localSheetId="4">#N/A</definedName>
    <definedName name="Rachão_37">#N/A</definedName>
    <definedName name="Rachão_38" localSheetId="4">#N/A</definedName>
    <definedName name="Rachão_38">#N/A</definedName>
    <definedName name="Rachão_4" localSheetId="4">#N/A</definedName>
    <definedName name="Rachão_4">#N/A</definedName>
    <definedName name="Rachão_48" localSheetId="4">#N/A</definedName>
    <definedName name="Rachão_48">#N/A</definedName>
    <definedName name="Rachão_51" localSheetId="4">#N/A</definedName>
    <definedName name="Rachão_51">#N/A</definedName>
    <definedName name="Rachão_52" localSheetId="4">#N/A</definedName>
    <definedName name="Rachão_52">#N/A</definedName>
    <definedName name="Rachão_53" localSheetId="4">#N/A</definedName>
    <definedName name="Rachão_53">#N/A</definedName>
    <definedName name="Rachão_55" localSheetId="4">#N/A</definedName>
    <definedName name="Rachão_55">#N/A</definedName>
    <definedName name="Rachão_67" localSheetId="4">#N/A</definedName>
    <definedName name="Rachão_67">#N/A</definedName>
    <definedName name="Rachão_68" localSheetId="4">#N/A</definedName>
    <definedName name="Rachão_68">#N/A</definedName>
    <definedName name="Rachão_69" localSheetId="4">#N/A</definedName>
    <definedName name="Rachão_69">#N/A</definedName>
    <definedName name="Rachão_70" localSheetId="4">#N/A</definedName>
    <definedName name="Rachão_70">#N/A</definedName>
    <definedName name="Rachão_71" localSheetId="4">#N/A</definedName>
    <definedName name="Rachão_71">#N/A</definedName>
    <definedName name="Rachão_72" localSheetId="4">#N/A</definedName>
    <definedName name="Rachão_72">#N/A</definedName>
    <definedName name="RBQ" localSheetId="4">[17]SERVIÇOS!#REF!</definedName>
    <definedName name="RBQ">[17]SERVIÇOS!#REF!</definedName>
    <definedName name="RBV">[101]Teor!$C$3:$C$7</definedName>
    <definedName name="RBV_25">[102]Teor!$C$3:$C$7</definedName>
    <definedName name="RBV_29">[103]Teor!$C$3:$C$7</definedName>
    <definedName name="RBV_31">[103]Teor!$C$3:$C$7</definedName>
    <definedName name="RBVV">'[38]Página 16'!$A$3:$A$7</definedName>
    <definedName name="RCC" localSheetId="4">[17]SERVIÇOS!#REF!</definedName>
    <definedName name="RCC">[17]SERVIÇOS!#REF!</definedName>
    <definedName name="RDM" localSheetId="4">[17]SERVIÇOS!#REF!</definedName>
    <definedName name="RDM">[17]SERVIÇOS!#REF!</definedName>
    <definedName name="rea" localSheetId="4">#REF!</definedName>
    <definedName name="rea">#REF!</definedName>
    <definedName name="REBOQUE">[73]COMPOSIÇÕES!$H$76</definedName>
    <definedName name="rec" localSheetId="4">CRONOGRAMA!rec</definedName>
    <definedName name="rec">#N/A</definedName>
    <definedName name="rec_10" localSheetId="4">#N/A</definedName>
    <definedName name="rec_10">#N/A</definedName>
    <definedName name="rec_2" localSheetId="4">#N/A</definedName>
    <definedName name="rec_2">#N/A</definedName>
    <definedName name="rec_23" localSheetId="4">#N/A</definedName>
    <definedName name="rec_23">#N/A</definedName>
    <definedName name="rec_24" localSheetId="4">#N/A</definedName>
    <definedName name="rec_24">#N/A</definedName>
    <definedName name="rec_26" localSheetId="4">#N/A</definedName>
    <definedName name="rec_26">#N/A</definedName>
    <definedName name="rec_27" localSheetId="4">#N/A</definedName>
    <definedName name="rec_27">#N/A</definedName>
    <definedName name="rec_29" localSheetId="4">#N/A</definedName>
    <definedName name="rec_29">#N/A</definedName>
    <definedName name="rec_30" localSheetId="4">#N/A</definedName>
    <definedName name="rec_30">#N/A</definedName>
    <definedName name="rec_36" localSheetId="4">#N/A</definedName>
    <definedName name="rec_36">#N/A</definedName>
    <definedName name="rec_37" localSheetId="4">#N/A</definedName>
    <definedName name="rec_37">#N/A</definedName>
    <definedName name="rec_38" localSheetId="4">#N/A</definedName>
    <definedName name="rec_38">#N/A</definedName>
    <definedName name="rec_4" localSheetId="4">#N/A</definedName>
    <definedName name="rec_4">#N/A</definedName>
    <definedName name="rec_48" localSheetId="4">#N/A</definedName>
    <definedName name="rec_48">#N/A</definedName>
    <definedName name="rec_51" localSheetId="4">#N/A</definedName>
    <definedName name="rec_51">#N/A</definedName>
    <definedName name="rec_52" localSheetId="4">#N/A</definedName>
    <definedName name="rec_52">#N/A</definedName>
    <definedName name="rec_53" localSheetId="4">#N/A</definedName>
    <definedName name="rec_53">#N/A</definedName>
    <definedName name="rec_55" localSheetId="4">#N/A</definedName>
    <definedName name="rec_55">#N/A</definedName>
    <definedName name="rec_67" localSheetId="4">#N/A</definedName>
    <definedName name="rec_67">#N/A</definedName>
    <definedName name="rec_68" localSheetId="4">#N/A</definedName>
    <definedName name="rec_68">#N/A</definedName>
    <definedName name="rec_69" localSheetId="4">#N/A</definedName>
    <definedName name="rec_69">#N/A</definedName>
    <definedName name="rec_70" localSheetId="4">#N/A</definedName>
    <definedName name="rec_70">#N/A</definedName>
    <definedName name="rec_71" localSheetId="4">#N/A</definedName>
    <definedName name="rec_71">#N/A</definedName>
    <definedName name="rec_72" localSheetId="4">#N/A</definedName>
    <definedName name="rec_72">#N/A</definedName>
    <definedName name="recc" localSheetId="4">#N/A</definedName>
    <definedName name="recc">#N/A</definedName>
    <definedName name="recc_38" localSheetId="4">#N/A</definedName>
    <definedName name="recc_38">#N/A</definedName>
    <definedName name="RECP" localSheetId="4">[17]SERVIÇOS!#REF!</definedName>
    <definedName name="RECP">[17]SERVIÇOS!#REF!</definedName>
    <definedName name="RECREV" localSheetId="4">[44]PATO!#REF!</definedName>
    <definedName name="RECREV">[44]PATO!#REF!</definedName>
    <definedName name="REF">[104]Mobilização1!$A$15</definedName>
    <definedName name="REG" localSheetId="4">#REF!</definedName>
    <definedName name="REG">#REF!</definedName>
    <definedName name="REG_25" localSheetId="4">#REF!</definedName>
    <definedName name="REG_25">#REF!</definedName>
    <definedName name="REGULA" localSheetId="4">#REF!</definedName>
    <definedName name="REGULA">#REF!</definedName>
    <definedName name="REGULA_10" localSheetId="4">#REF!</definedName>
    <definedName name="REGULA_10">#REF!</definedName>
    <definedName name="REGULA_25" localSheetId="4">#REF!</definedName>
    <definedName name="REGULA_25">#REF!</definedName>
    <definedName name="REGULA_27" localSheetId="4">#REF!</definedName>
    <definedName name="REGULA_27">#REF!</definedName>
    <definedName name="REGULA_29" localSheetId="4">#REF!</definedName>
    <definedName name="REGULA_29">#REF!</definedName>
    <definedName name="REGULA_9" localSheetId="4">#REF!</definedName>
    <definedName name="REGULA_9">#REF!</definedName>
    <definedName name="REL" localSheetId="5">#REF!</definedName>
    <definedName name="REL" localSheetId="6">#REF!</definedName>
    <definedName name="REL" localSheetId="4" hidden="1">{#N/A,#N/A,TRUE,"Serviços"}</definedName>
    <definedName name="REL" localSheetId="0">#REF!</definedName>
    <definedName name="REL">#REF!</definedName>
    <definedName name="Relat" localSheetId="1">#REF!</definedName>
    <definedName name="Relat" localSheetId="3">#REF!</definedName>
    <definedName name="Relat" localSheetId="2">#REF!</definedName>
    <definedName name="Relat" localSheetId="5">#REF!</definedName>
    <definedName name="Relat" localSheetId="6">#REF!</definedName>
    <definedName name="Relat" localSheetId="4" hidden="1">#REF!</definedName>
    <definedName name="Relat" localSheetId="0">#REF!</definedName>
    <definedName name="Relat">#REF!</definedName>
    <definedName name="relequip" localSheetId="4">#REF!</definedName>
    <definedName name="relequip">#REF!</definedName>
    <definedName name="RELL" localSheetId="5">#REF!</definedName>
    <definedName name="RELL" localSheetId="6">#REF!</definedName>
    <definedName name="RELL" localSheetId="4" hidden="1">{#N/A,#N/A,TRUE,"Serviços"}</definedName>
    <definedName name="RELL" localSheetId="0">#REF!</definedName>
    <definedName name="RELL">#REF!</definedName>
    <definedName name="RELMOBRA" localSheetId="5">#REF!</definedName>
    <definedName name="RELMOBRA" localSheetId="6">#REF!</definedName>
    <definedName name="RELMOBRA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RELMOBRA" localSheetId="0">#REF!</definedName>
    <definedName name="RELMOBRA">#REF!</definedName>
    <definedName name="reparos">[83]!PassaExtenso</definedName>
    <definedName name="res" localSheetId="4">#N/A</definedName>
    <definedName name="res">#N/A</definedName>
    <definedName name="res_38" localSheetId="4">#N/A</definedName>
    <definedName name="res_38">#N/A</definedName>
    <definedName name="RESP" localSheetId="4">[17]ORÇAMENTO!#REF!</definedName>
    <definedName name="RESP">[17]ORÇAMENTO!#REF!</definedName>
    <definedName name="resu" localSheetId="5">#REF!</definedName>
    <definedName name="resu" localSheetId="6">#REF!</definedName>
    <definedName name="resu" localSheetId="4" hidden="1">{#N/A,#N/A,FALSE,"MO (2)"}</definedName>
    <definedName name="resu" localSheetId="0">#REF!</definedName>
    <definedName name="resu">#REF!</definedName>
    <definedName name="RESUMO" localSheetId="4">#N/A</definedName>
    <definedName name="RESUMO">#N/A</definedName>
    <definedName name="RESUMO_1" localSheetId="4">#N/A</definedName>
    <definedName name="RESUMO_1">#N/A</definedName>
    <definedName name="RESUMO_10" localSheetId="4">#N/A</definedName>
    <definedName name="RESUMO_10">#N/A</definedName>
    <definedName name="RESUMO_12" localSheetId="4">#N/A</definedName>
    <definedName name="RESUMO_12">#N/A</definedName>
    <definedName name="RESUMO_13" localSheetId="4">#N/A</definedName>
    <definedName name="RESUMO_13">#N/A</definedName>
    <definedName name="RESUMO_14" localSheetId="4">#N/A</definedName>
    <definedName name="RESUMO_14">#N/A</definedName>
    <definedName name="RESUMO_19" localSheetId="4">#N/A</definedName>
    <definedName name="RESUMO_19">#N/A</definedName>
    <definedName name="RESUMO_2" localSheetId="4">#N/A</definedName>
    <definedName name="RESUMO_2">#N/A</definedName>
    <definedName name="RESUMO_21" localSheetId="4">#N/A</definedName>
    <definedName name="RESUMO_21">#N/A</definedName>
    <definedName name="RESUMO_22" localSheetId="4">#N/A</definedName>
    <definedName name="RESUMO_22">#N/A</definedName>
    <definedName name="RESUMO_23" localSheetId="4">#N/A</definedName>
    <definedName name="RESUMO_23">#N/A</definedName>
    <definedName name="RESUMO_24" localSheetId="4">#N/A</definedName>
    <definedName name="RESUMO_24">#N/A</definedName>
    <definedName name="RESUMO_25" localSheetId="4">#N/A</definedName>
    <definedName name="RESUMO_25">#N/A</definedName>
    <definedName name="RESUMO_26" localSheetId="4">#N/A</definedName>
    <definedName name="RESUMO_26">#N/A</definedName>
    <definedName name="RESUMO_27" localSheetId="4">#N/A</definedName>
    <definedName name="RESUMO_27">#N/A</definedName>
    <definedName name="RESUMO_28" localSheetId="4">#N/A</definedName>
    <definedName name="RESUMO_28">#N/A</definedName>
    <definedName name="RESUMO_29" localSheetId="4">#N/A</definedName>
    <definedName name="RESUMO_29">#N/A</definedName>
    <definedName name="RESUMO_3" localSheetId="4">#N/A</definedName>
    <definedName name="RESUMO_3">#N/A</definedName>
    <definedName name="RESUMO_30" localSheetId="4">#N/A</definedName>
    <definedName name="RESUMO_30">#N/A</definedName>
    <definedName name="RESUMO_31" localSheetId="4">#N/A</definedName>
    <definedName name="RESUMO_31">#N/A</definedName>
    <definedName name="RESUMO_32" localSheetId="4">#N/A</definedName>
    <definedName name="RESUMO_32">#N/A</definedName>
    <definedName name="RESUMO_33" localSheetId="4">#N/A</definedName>
    <definedName name="RESUMO_33">#N/A</definedName>
    <definedName name="RESUMO_34" localSheetId="4">#N/A</definedName>
    <definedName name="RESUMO_34">#N/A</definedName>
    <definedName name="RESUMO_35" localSheetId="4">#N/A</definedName>
    <definedName name="RESUMO_35">#N/A</definedName>
    <definedName name="RESUMO_36" localSheetId="4">#N/A</definedName>
    <definedName name="RESUMO_36">#N/A</definedName>
    <definedName name="RESUMO_37" localSheetId="4">#N/A</definedName>
    <definedName name="RESUMO_37">#N/A</definedName>
    <definedName name="RESUMO_38" localSheetId="4">#N/A</definedName>
    <definedName name="RESUMO_38">#N/A</definedName>
    <definedName name="RESUMO_39" localSheetId="4">#N/A</definedName>
    <definedName name="RESUMO_39">#N/A</definedName>
    <definedName name="RESUMO_4" localSheetId="4">#N/A</definedName>
    <definedName name="RESUMO_4">#N/A</definedName>
    <definedName name="RESUMO_40" localSheetId="4">#N/A</definedName>
    <definedName name="RESUMO_40">#N/A</definedName>
    <definedName name="RESUMO_41" localSheetId="4">#N/A</definedName>
    <definedName name="RESUMO_41">#N/A</definedName>
    <definedName name="RESUMO_42" localSheetId="4">#N/A</definedName>
    <definedName name="RESUMO_42">#N/A</definedName>
    <definedName name="RESUMO_43" localSheetId="4">#N/A</definedName>
    <definedName name="RESUMO_43">#N/A</definedName>
    <definedName name="RESUMO_44" localSheetId="4">#N/A</definedName>
    <definedName name="RESUMO_44">#N/A</definedName>
    <definedName name="RESUMO_45" localSheetId="4">#N/A</definedName>
    <definedName name="RESUMO_45">#N/A</definedName>
    <definedName name="RESUMO_46" localSheetId="4">#N/A</definedName>
    <definedName name="RESUMO_46">#N/A</definedName>
    <definedName name="RESUMO_47" localSheetId="4">#N/A</definedName>
    <definedName name="RESUMO_47">#N/A</definedName>
    <definedName name="RESUMO_48" localSheetId="4">#N/A</definedName>
    <definedName name="RESUMO_48">#N/A</definedName>
    <definedName name="RESUMO_5" localSheetId="4">#N/A</definedName>
    <definedName name="RESUMO_5">#N/A</definedName>
    <definedName name="RESUMO_51" localSheetId="4">#N/A</definedName>
    <definedName name="RESUMO_51">#N/A</definedName>
    <definedName name="RESUMO_52" localSheetId="4">#N/A</definedName>
    <definedName name="RESUMO_52">#N/A</definedName>
    <definedName name="RESUMO_53" localSheetId="4">#N/A</definedName>
    <definedName name="RESUMO_53">#N/A</definedName>
    <definedName name="RESUMO_54" localSheetId="4">#N/A</definedName>
    <definedName name="RESUMO_54">#N/A</definedName>
    <definedName name="RESUMO_55" localSheetId="4">#N/A</definedName>
    <definedName name="RESUMO_55">#N/A</definedName>
    <definedName name="RESUMO_56" localSheetId="4">#N/A</definedName>
    <definedName name="RESUMO_56">#N/A</definedName>
    <definedName name="RESUMO_57" localSheetId="4">#N/A</definedName>
    <definedName name="RESUMO_57">#N/A</definedName>
    <definedName name="RESUMO_58" localSheetId="4">#N/A</definedName>
    <definedName name="RESUMO_58">#N/A</definedName>
    <definedName name="RESUMO_59" localSheetId="4">#N/A</definedName>
    <definedName name="RESUMO_59">#N/A</definedName>
    <definedName name="RESUMO_6" localSheetId="4">#N/A</definedName>
    <definedName name="RESUMO_6">#N/A</definedName>
    <definedName name="RESUMO_60" localSheetId="4">#N/A</definedName>
    <definedName name="RESUMO_60">#N/A</definedName>
    <definedName name="RESUMO_61" localSheetId="4">#N/A</definedName>
    <definedName name="RESUMO_61">#N/A</definedName>
    <definedName name="RESUMO_62" localSheetId="4">#N/A</definedName>
    <definedName name="RESUMO_62">#N/A</definedName>
    <definedName name="RESUMO_63" localSheetId="4">#N/A</definedName>
    <definedName name="RESUMO_63">#N/A</definedName>
    <definedName name="RESUMO_64" localSheetId="4">#N/A</definedName>
    <definedName name="RESUMO_64">#N/A</definedName>
    <definedName name="RESUMO_65" localSheetId="4">#N/A</definedName>
    <definedName name="RESUMO_65">#N/A</definedName>
    <definedName name="RESUMO_66" localSheetId="4">#N/A</definedName>
    <definedName name="RESUMO_66">#N/A</definedName>
    <definedName name="RESUMO_67" localSheetId="4">#N/A</definedName>
    <definedName name="RESUMO_67">#N/A</definedName>
    <definedName name="RESUMO_68" localSheetId="4">#N/A</definedName>
    <definedName name="RESUMO_68">#N/A</definedName>
    <definedName name="RESUMO_69" localSheetId="4">#N/A</definedName>
    <definedName name="RESUMO_69">#N/A</definedName>
    <definedName name="RESUMO_7" localSheetId="4">#N/A</definedName>
    <definedName name="RESUMO_7">#N/A</definedName>
    <definedName name="RESUMO_70" localSheetId="4">#N/A</definedName>
    <definedName name="RESUMO_70">#N/A</definedName>
    <definedName name="RESUMO_71" localSheetId="4">#N/A</definedName>
    <definedName name="RESUMO_71">#N/A</definedName>
    <definedName name="RESUMO_72" localSheetId="4">#N/A</definedName>
    <definedName name="RESUMO_72">#N/A</definedName>
    <definedName name="RESUMO_8" localSheetId="4">#N/A</definedName>
    <definedName name="RESUMO_8">#N/A</definedName>
    <definedName name="RESUMO_9" localSheetId="4">#N/A</definedName>
    <definedName name="RESUMO_9">#N/A</definedName>
    <definedName name="Resumo_Quantidade" localSheetId="4">#REF!</definedName>
    <definedName name="Resumo_Quantidade">#REF!</definedName>
    <definedName name="RESUMO1">#N/A</definedName>
    <definedName name="resumoii" localSheetId="5">#REF!</definedName>
    <definedName name="resumoii" localSheetId="6">#REF!</definedName>
    <definedName name="resumoii" localSheetId="4" hidden="1">{#N/A,#N/A,FALSE,"MO (2)"}</definedName>
    <definedName name="resumoii" localSheetId="0">#REF!</definedName>
    <definedName name="resumoii">#REF!</definedName>
    <definedName name="resumou" localSheetId="5">#REF!</definedName>
    <definedName name="resumou" localSheetId="6">#REF!</definedName>
    <definedName name="resumou" localSheetId="4" hidden="1">{#N/A,#N/A,TRUE,"Plan1"}</definedName>
    <definedName name="resumou" localSheetId="0">#REF!</definedName>
    <definedName name="resumou">#REF!</definedName>
    <definedName name="resumou_1" localSheetId="4" hidden="1">{#N/A,#N/A,TRUE,"Plan1"}</definedName>
    <definedName name="resumou_1" hidden="1">{#N/A,#N/A,TRUE,"Plan1"}</definedName>
    <definedName name="REV.PRIMÁRIO" localSheetId="4">#REF!</definedName>
    <definedName name="REV.PRIMÁRIO">#REF!</definedName>
    <definedName name="rf" localSheetId="4">#REF!</definedName>
    <definedName name="rf">#REF!</definedName>
    <definedName name="ria" localSheetId="4">#REF!</definedName>
    <definedName name="ria">#REF!</definedName>
    <definedName name="RIOMACHADO" localSheetId="4">#REF!</definedName>
    <definedName name="RIOMACHADO">#REF!</definedName>
    <definedName name="RIOMUQUI" localSheetId="4">#REF!</definedName>
    <definedName name="RIOMUQUI">#REF!</definedName>
    <definedName name="RIONOVE" localSheetId="4">#REF!</definedName>
    <definedName name="RIONOVE">#REF!</definedName>
    <definedName name="RIORIACHUELO" localSheetId="4">#REF!</definedName>
    <definedName name="RIORIACHUELO">#REF!</definedName>
    <definedName name="RIOSÃOPEDRO" localSheetId="4">#REF!</definedName>
    <definedName name="RIOSÃOPEDRO">#REF!</definedName>
    <definedName name="RIOSOLEDADE" localSheetId="4">#REF!</definedName>
    <definedName name="RIOSOLEDADE">#REF!</definedName>
    <definedName name="RM1C" localSheetId="4">[17]SERVIÇOS!#REF!</definedName>
    <definedName name="RM1C">[17]SERVIÇOS!#REF!</definedName>
    <definedName name="RMA" localSheetId="4">'[25]PRO-08'!#REF!</definedName>
    <definedName name="RMA">'[25]PRO-08'!#REF!</definedName>
    <definedName name="RMA_10" localSheetId="4">'[26]PRO-08'!#REF!</definedName>
    <definedName name="RMA_10">'[26]PRO-08'!#REF!</definedName>
    <definedName name="RMA_25" localSheetId="4">'[26]PRO-08'!#REF!</definedName>
    <definedName name="RMA_25">'[26]PRO-08'!#REF!</definedName>
    <definedName name="RMA_27" localSheetId="4">'[26]PRO-08'!#REF!</definedName>
    <definedName name="RMA_27">'[26]PRO-08'!#REF!</definedName>
    <definedName name="RMA_29" localSheetId="4">'[26]PRO-08'!#REF!</definedName>
    <definedName name="RMA_29">'[26]PRO-08'!#REF!</definedName>
    <definedName name="RMA_9" localSheetId="4">'[26]PRO-08'!#REF!</definedName>
    <definedName name="RMA_9">'[26]PRO-08'!#REF!</definedName>
    <definedName name="RMAN" localSheetId="4">#REF!</definedName>
    <definedName name="RMAN">#REF!</definedName>
    <definedName name="RMCGP" localSheetId="4">#REF!</definedName>
    <definedName name="RMCGP">#REF!</definedName>
    <definedName name="RMCGPMA" localSheetId="4">[24]ROSTO!#REF!</definedName>
    <definedName name="RMCGPMA">[24]ROSTO!#REF!</definedName>
    <definedName name="RMCGPTA" localSheetId="4">#REF!</definedName>
    <definedName name="RMCGPTA">#REF!</definedName>
    <definedName name="RMEC" localSheetId="4">#REF!</definedName>
    <definedName name="RMEC">#REF!</definedName>
    <definedName name="RMRB" localSheetId="4">#REF!</definedName>
    <definedName name="RMRB">#REF!</definedName>
    <definedName name="RMRBMA" localSheetId="4">[24]ROSTO!#REF!</definedName>
    <definedName name="RMRBMA">[24]ROSTO!#REF!</definedName>
    <definedName name="RMRBTA" localSheetId="4">#REF!</definedName>
    <definedName name="RMRBTA">#REF!</definedName>
    <definedName name="Rod" localSheetId="5">#REF!</definedName>
    <definedName name="Rod" localSheetId="6">#REF!</definedName>
    <definedName name="Rod" localSheetId="4" hidden="1">#REF!</definedName>
    <definedName name="Rod">#REF!</definedName>
    <definedName name="Rodapé" localSheetId="4">#REF!</definedName>
    <definedName name="Rodapé">#REF!</definedName>
    <definedName name="rodovia" localSheetId="4">[55]RESUMO!$B$22</definedName>
    <definedName name="rodovia">[56]RESUMO!$B$22</definedName>
    <definedName name="Rodovia___................" localSheetId="4">#REF!</definedName>
    <definedName name="Rodovia___................">#REF!</definedName>
    <definedName name="Rodovia___________________" localSheetId="4">#REF!</definedName>
    <definedName name="Rodovia___________________">#REF!</definedName>
    <definedName name="Rodrigo" localSheetId="4">#REF!</definedName>
    <definedName name="Rodrigo">#REF!</definedName>
    <definedName name="RP" localSheetId="4">#REF!</definedName>
    <definedName name="RP">#REF!</definedName>
    <definedName name="RPA" localSheetId="4">[17]SERVIÇOS!#REF!</definedName>
    <definedName name="RPA">[17]SERVIÇOS!#REF!</definedName>
    <definedName name="RPL" localSheetId="4">[17]SERVIÇOS!#REF!</definedName>
    <definedName name="RPL">[17]SERVIÇOS!#REF!</definedName>
    <definedName name="RPT" localSheetId="4">[17]SERVIÇOS!#REF!</definedName>
    <definedName name="RPT">[17]SERVIÇOS!#REF!</definedName>
    <definedName name="RPZ" localSheetId="4">[17]SERVIÇOS!#REF!</definedName>
    <definedName name="RPZ">[17]SERVIÇOS!#REF!</definedName>
    <definedName name="rr" localSheetId="5">#REF!</definedName>
    <definedName name="rr" localSheetId="6">#REF!</definedName>
    <definedName name="rr" localSheetId="4" hidden="1">{#N/A,#N/A,TRUE,"Serviços"}</definedName>
    <definedName name="rr" localSheetId="0">#REF!</definedName>
    <definedName name="rr">#REF!</definedName>
    <definedName name="RR_2C" localSheetId="4">#REF!</definedName>
    <definedName name="RR_2C">#REF!</definedName>
    <definedName name="RR1CRSFRESA" localSheetId="4">#REF!</definedName>
    <definedName name="RR1CRSFRESA">#REF!</definedName>
    <definedName name="RR1CRSFRESAMA" localSheetId="4">[24]ROSTO!#REF!</definedName>
    <definedName name="RR1CRSFRESAMA">[24]ROSTO!#REF!</definedName>
    <definedName name="RR1CRSFRESATA" localSheetId="4">#REF!</definedName>
    <definedName name="RR1CRSFRESATA">#REF!</definedName>
    <definedName name="RR2C">[11]DADOS!$C$32</definedName>
    <definedName name="rrff" localSheetId="5">#REF!</definedName>
    <definedName name="rrff" localSheetId="6">#REF!</definedName>
    <definedName name="rrff" localSheetId="4" hidden="1">{#N/A,#N/A,TRUE,"Serviços"}</definedName>
    <definedName name="rrff" localSheetId="0">#REF!</definedName>
    <definedName name="rrff">#REF!</definedName>
    <definedName name="rrfff" localSheetId="5">#REF!</definedName>
    <definedName name="rrfff" localSheetId="6">#REF!</definedName>
    <definedName name="rrfff" localSheetId="4" hidden="1">{#N/A,#N/A,TRUE,"Serviços"}</definedName>
    <definedName name="rrfff" localSheetId="0">#REF!</definedName>
    <definedName name="rrfff">#REF!</definedName>
    <definedName name="RRP" localSheetId="4">[17]SERVIÇOS!#REF!</definedName>
    <definedName name="RRP">[17]SERVIÇOS!#REF!</definedName>
    <definedName name="RRQ" localSheetId="4">[17]SERVIÇOS!#REF!</definedName>
    <definedName name="RRQ">[17]SERVIÇOS!#REF!</definedName>
    <definedName name="rrr" localSheetId="5">#REF!</definedName>
    <definedName name="rrr" localSheetId="6">#REF!</definedName>
    <definedName name="rrr" localSheetId="4" hidden="1">{#N/A,#N/A,TRUE,"Serviços"}</definedName>
    <definedName name="rrr" localSheetId="0">#REF!</definedName>
    <definedName name="rrr">#REF!</definedName>
    <definedName name="RRS" localSheetId="4">#REF!</definedName>
    <definedName name="RRS">#REF!</definedName>
    <definedName name="RRSMA" localSheetId="4">[24]ROSTO!#REF!</definedName>
    <definedName name="RRSMA">[24]ROSTO!#REF!</definedName>
    <definedName name="RRSTA" localSheetId="4">#REF!</definedName>
    <definedName name="RRSTA">#REF!</definedName>
    <definedName name="RS" localSheetId="4">#REF!</definedName>
    <definedName name="RS">#REF!</definedName>
    <definedName name="RS_25" localSheetId="4">#REF!</definedName>
    <definedName name="RS_25">#REF!</definedName>
    <definedName name="RSMA" localSheetId="4">[24]ROSTO!#REF!</definedName>
    <definedName name="RSMA">[24]ROSTO!#REF!</definedName>
    <definedName name="RUAS" localSheetId="4">#REF!</definedName>
    <definedName name="RUAS">#REF!</definedName>
    <definedName name="S" localSheetId="5">#REF!</definedName>
    <definedName name="S" localSheetId="6">#REF!</definedName>
    <definedName name="s" localSheetId="4">[4]COMPOS1!#REF!</definedName>
    <definedName name="S">#REF!</definedName>
    <definedName name="saasa" localSheetId="4" hidden="1">{#N/A,#N/A,FALSE,"MO (2)"}</definedName>
    <definedName name="saasa" hidden="1">{#N/A,#N/A,FALSE,"MO (2)"}</definedName>
    <definedName name="SADADWE" localSheetId="4" hidden="1">{#N/A,#N/A,FALSE,"MO (2)"}</definedName>
    <definedName name="SADADWE" hidden="1">{#N/A,#N/A,FALSE,"MO (2)"}</definedName>
    <definedName name="SALA0" localSheetId="4">[59]Qd06!$C$24</definedName>
    <definedName name="SALA0">[60]Qd06!$C$24</definedName>
    <definedName name="SALA1" localSheetId="4">[59]Qd06!$C$25</definedName>
    <definedName name="SALA1">[60]Qd06!$C$25</definedName>
    <definedName name="SALA2" localSheetId="4">[59]Qd06!$C$26</definedName>
    <definedName name="SALA2">[60]Qd06!$C$26</definedName>
    <definedName name="SALA3" localSheetId="4">[59]Qd06!$C$27</definedName>
    <definedName name="SALA3">[60]Qd06!$C$27</definedName>
    <definedName name="SALA4" localSheetId="4">[59]Qd06!$C$28</definedName>
    <definedName name="SALA4">[60]Qd06!$C$28</definedName>
    <definedName name="SALARIO" localSheetId="4">#REF!</definedName>
    <definedName name="SALARIO">#REF!</definedName>
    <definedName name="SALC" localSheetId="4">[59]Qd06!$C$11</definedName>
    <definedName name="SALC">[60]Qd06!$C$11</definedName>
    <definedName name="salete" localSheetId="5">#REF!</definedName>
    <definedName name="salete" localSheetId="6">#REF!</definedName>
    <definedName name="salete" localSheetId="4" hidden="1">{#N/A,#N/A,FALSE,"MO (2)"}</definedName>
    <definedName name="salete" localSheetId="0">#REF!</definedName>
    <definedName name="salete">#REF!</definedName>
    <definedName name="salete.com" localSheetId="5">#REF!</definedName>
    <definedName name="salete.com" localSheetId="6">#REF!</definedName>
    <definedName name="salete.com" localSheetId="4" hidden="1">{#N/A,#N/A,FALSE,"MO (2)"}</definedName>
    <definedName name="salete.com" localSheetId="0">#REF!</definedName>
    <definedName name="salete.com">#REF!</definedName>
    <definedName name="SALP0" localSheetId="4">[86]Qd06!$C$12</definedName>
    <definedName name="SALP0">[87]Qd06!$C$12</definedName>
    <definedName name="SALP1" localSheetId="4">[59]Qd06!$C$13</definedName>
    <definedName name="SALP1">[60]Qd06!$C$13</definedName>
    <definedName name="SALP2" localSheetId="4">[86]Qd06!$C$14</definedName>
    <definedName name="SALP2">[87]Qd06!$C$14</definedName>
    <definedName name="SALP3" localSheetId="4">[59]Qd06!$C$15</definedName>
    <definedName name="SALP3">[60]Qd06!$C$15</definedName>
    <definedName name="SALP4" localSheetId="4">[86]Qd06!$C$16</definedName>
    <definedName name="SALP4">[87]Qd06!$C$16</definedName>
    <definedName name="SALT0" localSheetId="4">[59]Qd06!$C$18</definedName>
    <definedName name="SALT0">[60]Qd06!$C$18</definedName>
    <definedName name="SALT1" localSheetId="4">[59]Qd06!$C$19</definedName>
    <definedName name="SALT1">[60]Qd06!$C$19</definedName>
    <definedName name="SALT2" localSheetId="4">[59]Qd06!$C$20</definedName>
    <definedName name="SALT2">[60]Qd06!$C$20</definedName>
    <definedName name="SALT3" localSheetId="4">[59]Qd06!$C$21</definedName>
    <definedName name="SALT3">[60]Qd06!$C$21</definedName>
    <definedName name="SALT4" localSheetId="4">[59]Qd06!$C$22</definedName>
    <definedName name="SALT4">[60]Qd06!$C$22</definedName>
    <definedName name="SASA" localSheetId="5">#REF!</definedName>
    <definedName name="SASA" localSheetId="6">#REF!</definedName>
    <definedName name="SASA" localSheetId="4" hidden="1">{#N/A,#N/A,FALSE,"MO (2)"}</definedName>
    <definedName name="SASA" localSheetId="0">#REF!</definedName>
    <definedName name="SASA">#REF!</definedName>
    <definedName name="sasa.com" localSheetId="5">#REF!</definedName>
    <definedName name="sasa.com" localSheetId="6">#REF!</definedName>
    <definedName name="sasa.com" localSheetId="4" hidden="1">{#N/A,#N/A,FALSE,"MO (2)"}</definedName>
    <definedName name="sasa.com" localSheetId="0">#REF!</definedName>
    <definedName name="sasa.com">#REF!</definedName>
    <definedName name="sasaasa" localSheetId="5">#REF!</definedName>
    <definedName name="sasaasa" localSheetId="6">#REF!</definedName>
    <definedName name="sasaasa" localSheetId="4" hidden="1">{#N/A,#N/A,FALSE,"MO (2)"}</definedName>
    <definedName name="sasaasa" localSheetId="0">#REF!</definedName>
    <definedName name="sasaasa">#REF!</definedName>
    <definedName name="SASADE" localSheetId="4" hidden="1">{#N/A,#N/A,FALSE,"MO (2)"}</definedName>
    <definedName name="SASADE" hidden="1">{#N/A,#N/A,FALSE,"MO (2)"}</definedName>
    <definedName name="SASASA" localSheetId="5">#REF!</definedName>
    <definedName name="SASASA" localSheetId="6">#REF!</definedName>
    <definedName name="SASASA" localSheetId="4" hidden="1">{#N/A,#N/A,FALSE,"MO (2)"}</definedName>
    <definedName name="SASASA" localSheetId="0">#REF!</definedName>
    <definedName name="SASASA">#REF!</definedName>
    <definedName name="SASASA_1" localSheetId="5">#REF!</definedName>
    <definedName name="SASASA_1" localSheetId="6">#REF!</definedName>
    <definedName name="SASASA_1" localSheetId="4" hidden="1">{#N/A,#N/A,FALSE,"MO (2)"}</definedName>
    <definedName name="SASASA_1" localSheetId="0">#REF!</definedName>
    <definedName name="SASASA_1">#REF!</definedName>
    <definedName name="sasda" localSheetId="5">#REF!</definedName>
    <definedName name="sasda" localSheetId="6">#REF!</definedName>
    <definedName name="sasda" localSheetId="4" hidden="1">{#N/A,#N/A,TRUE,"Serviços"}</definedName>
    <definedName name="sasda" localSheetId="0">#REF!</definedName>
    <definedName name="sasda">#REF!</definedName>
    <definedName name="sasdaa" localSheetId="5">#REF!</definedName>
    <definedName name="sasdaa" localSheetId="6">#REF!</definedName>
    <definedName name="sasdaa" localSheetId="4" hidden="1">{#N/A,#N/A,TRUE,"Serviços"}</definedName>
    <definedName name="sasdaa" localSheetId="0">#REF!</definedName>
    <definedName name="sasdaa">#REF!</definedName>
    <definedName name="SB" localSheetId="4">#REF!</definedName>
    <definedName name="SB">#REF!</definedName>
    <definedName name="sbg" localSheetId="4">#REF!</definedName>
    <definedName name="sbg">#REF!</definedName>
    <definedName name="sbg_25" localSheetId="4">#REF!</definedName>
    <definedName name="sbg_25">#REF!</definedName>
    <definedName name="SBRP" localSheetId="4">#REF!</definedName>
    <definedName name="SBRP">#REF!</definedName>
    <definedName name="SBTC" localSheetId="4">#REF!</definedName>
    <definedName name="SBTC">#REF!</definedName>
    <definedName name="SBTC_25" localSheetId="4">#REF!</definedName>
    <definedName name="SBTC_25">#REF!</definedName>
    <definedName name="scon" localSheetId="4">#REF!</definedName>
    <definedName name="scon">#REF!</definedName>
    <definedName name="sdfasdf" localSheetId="4">#REF!</definedName>
    <definedName name="sdfasdf">#REF!</definedName>
    <definedName name="sdsd" localSheetId="4">#REF!</definedName>
    <definedName name="sdsd">#REF!</definedName>
    <definedName name="sdsdsds" localSheetId="5">#REF!</definedName>
    <definedName name="sdsdsds" localSheetId="6">#REF!</definedName>
    <definedName name="sdsdsds" localSheetId="4" hidden="1">{#N/A,#N/A,FALSE,"MO (2)"}</definedName>
    <definedName name="sdsdsds" localSheetId="0">#REF!</definedName>
    <definedName name="sdsdsds">#REF!</definedName>
    <definedName name="sdsdsdsx" localSheetId="5">#REF!</definedName>
    <definedName name="sdsdsdsx" localSheetId="6">#REF!</definedName>
    <definedName name="sdsdsdsx" localSheetId="4" hidden="1">{#N/A,#N/A,FALSE,"MO (2)"}</definedName>
    <definedName name="sdsdsdsx" localSheetId="0">#REF!</definedName>
    <definedName name="sdsdsdsx">#REF!</definedName>
    <definedName name="SE" localSheetId="1">#REF!</definedName>
    <definedName name="SE" localSheetId="3">#REF!</definedName>
    <definedName name="SE" localSheetId="2">#REF!</definedName>
    <definedName name="SE" localSheetId="5">#REF!</definedName>
    <definedName name="SE" localSheetId="6">#REF!</definedName>
    <definedName name="SE" localSheetId="4" hidden="1">#REF!</definedName>
    <definedName name="SE" localSheetId="0">#REF!</definedName>
    <definedName name="SE">#REF!</definedName>
    <definedName name="SEG">[70]DG!$B$13</definedName>
    <definedName name="SEGMENTO">[90]PT!$B$6</definedName>
    <definedName name="sencount" hidden="1">1</definedName>
    <definedName name="SERV" localSheetId="4">[18]COMPOS1!#REF!</definedName>
    <definedName name="SERV">[18]COMPOS1!#REF!</definedName>
    <definedName name="servico" localSheetId="4">#REF!</definedName>
    <definedName name="servico">#REF!</definedName>
    <definedName name="Serviço" localSheetId="4">#REF!</definedName>
    <definedName name="Serviço">#REF!</definedName>
    <definedName name="serviço1" localSheetId="4">#REF!</definedName>
    <definedName name="serviço1">#REF!</definedName>
    <definedName name="Serviços">[105]Serviços!$A:$I</definedName>
    <definedName name="SERVIÇOSCG" localSheetId="4">#REF!</definedName>
    <definedName name="SERVIÇOSCG">#REF!</definedName>
    <definedName name="SET" localSheetId="4">#REF!</definedName>
    <definedName name="SET">#REF!</definedName>
    <definedName name="SETA" localSheetId="4">#REF!</definedName>
    <definedName name="SETA">#REF!</definedName>
    <definedName name="SETEMBRO" localSheetId="5">#REF!</definedName>
    <definedName name="SETEMBRO" localSheetId="6">#REF!</definedName>
    <definedName name="SETEMBRO" localSheetId="4" hidden="1">{#N/A,#N/A,TRUE,"Serviços"}</definedName>
    <definedName name="SETEMBRO" localSheetId="0">#REF!</definedName>
    <definedName name="SETEMBRO">#REF!</definedName>
    <definedName name="SETEMBROO" localSheetId="5">#REF!</definedName>
    <definedName name="SETEMBROO" localSheetId="6">#REF!</definedName>
    <definedName name="SETEMBROO" localSheetId="4" hidden="1">{#N/A,#N/A,TRUE,"Serviços"}</definedName>
    <definedName name="SETEMBROO" localSheetId="0">#REF!</definedName>
    <definedName name="SETEMBROO">#REF!</definedName>
    <definedName name="sicro" localSheetId="4">#REF!</definedName>
    <definedName name="sicro">#REF!</definedName>
    <definedName name="sicro2">"$#REF!.$A$7:$G$1888"</definedName>
    <definedName name="sicro2_1">"$#REF!.$A$7:$G$2000"</definedName>
    <definedName name="SINAPI" localSheetId="4">#REF!</definedName>
    <definedName name="SINAPI">#REF!</definedName>
    <definedName name="SINTETICO" localSheetId="5">#REF!</definedName>
    <definedName name="SINTETICO" localSheetId="6">#REF!</definedName>
    <definedName name="SINTETICO" localSheetId="4" hidden="1">{#N/A,#N/A,TRUE,"TER  EXT";#N/A,#N/A,TRUE,"TER  EXT";#N/A,#N/A,TRUE,"LAT  ESQ";#N/A,#N/A,TRUE,"FRONTAL";#N/A,#N/A,TRUE,"POST";#N/A,#N/A,TRUE,"LAT  DIR"}</definedName>
    <definedName name="SINTETICO" localSheetId="0">#REF!</definedName>
    <definedName name="SINTETICO">#REF!</definedName>
    <definedName name="SJ" localSheetId="4">#REF!</definedName>
    <definedName name="SJ">#REF!</definedName>
    <definedName name="sl" localSheetId="4">[4]COMPOS1!#REF!</definedName>
    <definedName name="sl">[4]COMPOS1!#REF!</definedName>
    <definedName name="SOLPIR">[106]Especif!$A$26:$A$33</definedName>
    <definedName name="solver_lin" hidden="1">0</definedName>
    <definedName name="solver_num" hidden="1">0</definedName>
    <definedName name="solver_opt" hidden="1">'[107]61M-CBMI:MAT-BET'!$H$18</definedName>
    <definedName name="solver_typ" hidden="1">1</definedName>
    <definedName name="solver_val" hidden="1">0</definedName>
    <definedName name="SOMA1" localSheetId="4">[17]ORÇAMENTO!#REF!</definedName>
    <definedName name="SOMA1">[17]ORÇAMENTO!#REF!</definedName>
    <definedName name="SOMA2" localSheetId="4">[17]ORÇAMENTO!#REF!</definedName>
    <definedName name="SOMA2">[17]ORÇAMENTO!#REF!</definedName>
    <definedName name="SOMA3" localSheetId="4">[17]ORÇAMENTO!#REF!</definedName>
    <definedName name="SOMA3">[17]ORÇAMENTO!#REF!</definedName>
    <definedName name="SOMA4" localSheetId="4">[17]ORÇAMENTO!#REF!</definedName>
    <definedName name="SOMA4">[17]ORÇAMENTO!#REF!</definedName>
    <definedName name="SOMA5" localSheetId="4">[17]ORÇAMENTO!#REF!</definedName>
    <definedName name="SOMA5">[17]ORÇAMENTO!#REF!</definedName>
    <definedName name="SomaMedAtual" localSheetId="4">SUM(IF(#REF!=#REF!,IF(#REF!=#REF!,#REF!)))</definedName>
    <definedName name="SomaMedAtual">SUM(IF(#REF!=#REF!,IF(#REF!=#REF!,#REF!)))</definedName>
    <definedName name="sqwq" localSheetId="4">#REF!</definedName>
    <definedName name="sqwq">#REF!</definedName>
    <definedName name="SRV" localSheetId="1">#REF!</definedName>
    <definedName name="SRV" localSheetId="3">#REF!</definedName>
    <definedName name="SRV" localSheetId="2">#REF!</definedName>
    <definedName name="SRV" localSheetId="5">#REF!</definedName>
    <definedName name="SRV" localSheetId="6">#REF!</definedName>
    <definedName name="SRV" localSheetId="4" hidden="1">#REF!</definedName>
    <definedName name="SRV" localSheetId="0">#REF!</definedName>
    <definedName name="SRV">#REF!</definedName>
    <definedName name="SS" localSheetId="1">#REF!</definedName>
    <definedName name="SS" localSheetId="3">#REF!</definedName>
    <definedName name="SS" localSheetId="2">#REF!</definedName>
    <definedName name="SS" localSheetId="5">#REF!</definedName>
    <definedName name="SS" localSheetId="6">#REF!</definedName>
    <definedName name="SS" localSheetId="4" hidden="1">#REF!</definedName>
    <definedName name="SS" localSheetId="0">#REF!</definedName>
    <definedName name="SS">#REF!</definedName>
    <definedName name="SSS" localSheetId="5">#REF!</definedName>
    <definedName name="SSS" localSheetId="6">#REF!</definedName>
    <definedName name="SSS" localSheetId="4" hidden="1">{#N/A,#N/A,FALSE,"MO (2)"}</definedName>
    <definedName name="SSS" localSheetId="0">#REF!</definedName>
    <definedName name="SSS">#REF!</definedName>
    <definedName name="SSS_1" localSheetId="5">#REF!</definedName>
    <definedName name="SSS_1" localSheetId="6">#REF!</definedName>
    <definedName name="SSS_1" localSheetId="4" hidden="1">{#N/A,#N/A,FALSE,"MO (2)"}</definedName>
    <definedName name="SSS_1" localSheetId="0">#REF!</definedName>
    <definedName name="SSS_1">#REF!</definedName>
    <definedName name="ssssss" localSheetId="5">#REF!</definedName>
    <definedName name="ssssss" localSheetId="6">#REF!</definedName>
    <definedName name="ssssss" localSheetId="4" hidden="1">{#N/A,#N/A,FALSE,"MO (2)"}</definedName>
    <definedName name="ssssss" localSheetId="0">#REF!</definedName>
    <definedName name="ssssss">#REF!</definedName>
    <definedName name="sssssssssssssssssssss" localSheetId="5">#REF!</definedName>
    <definedName name="sssssssssssssssssssss" localSheetId="6">#REF!</definedName>
    <definedName name="sssssssssssssssssssss" localSheetId="4" hidden="1">{#N/A,#N/A,TRUE,"Plan1"}</definedName>
    <definedName name="sssssssssssssssssssss" localSheetId="0">#REF!</definedName>
    <definedName name="sssssssssssssssssssss">#REF!</definedName>
    <definedName name="sssssssssssssssssssss_1" localSheetId="5">#REF!</definedName>
    <definedName name="sssssssssssssssssssss_1" localSheetId="6">#REF!</definedName>
    <definedName name="sssssssssssssssssssss_1" localSheetId="4" hidden="1">{#N/A,#N/A,TRUE,"Plan1"}</definedName>
    <definedName name="sssssssssssssssssssss_1" localSheetId="0">#REF!</definedName>
    <definedName name="sssssssssssssssssssss_1">#REF!</definedName>
    <definedName name="SUB_TRECHO" localSheetId="4">#REF!</definedName>
    <definedName name="SUB_TRECHO">#REF!</definedName>
    <definedName name="Subt" localSheetId="4">#REF!</definedName>
    <definedName name="Subt">#REF!</definedName>
    <definedName name="SUBTOT" localSheetId="4">[17]ORÇAMENTO!#REF!</definedName>
    <definedName name="SUBTOT">[17]ORÇAMENTO!#REF!</definedName>
    <definedName name="SUBTRECHO" localSheetId="4">#REF!</definedName>
    <definedName name="SUBTRECHO">#REF!</definedName>
    <definedName name="SUMMERY" localSheetId="4">#REF!</definedName>
    <definedName name="SUMMERY">#REF!</definedName>
    <definedName name="svsicro2">[29]SICRO!$B$8:$E$110</definedName>
    <definedName name="sxcc" localSheetId="5">#REF!</definedName>
    <definedName name="sxcc" localSheetId="6">#REF!</definedName>
    <definedName name="sxcc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sxcc" localSheetId="0">#REF!</definedName>
    <definedName name="sxcc">#REF!</definedName>
    <definedName name="t" localSheetId="1">'12C - Antigo'!$H$8</definedName>
    <definedName name="t" localSheetId="2">'Antigo 12G'!$H$8</definedName>
    <definedName name="t" localSheetId="5">#REF!</definedName>
    <definedName name="t" localSheetId="6">#REF!</definedName>
    <definedName name="T" localSheetId="4">#N/A</definedName>
    <definedName name="t">#REF!</definedName>
    <definedName name="T.000" localSheetId="4">#REF!</definedName>
    <definedName name="T.000">#REF!</definedName>
    <definedName name="T.301" localSheetId="4">#REF!</definedName>
    <definedName name="T.301">#REF!</definedName>
    <definedName name="T.302" localSheetId="4">#REF!</definedName>
    <definedName name="T.302">#REF!</definedName>
    <definedName name="T.303" localSheetId="4">#REF!</definedName>
    <definedName name="T.303">#REF!</definedName>
    <definedName name="T.311" localSheetId="4">#REF!</definedName>
    <definedName name="T.311">#REF!</definedName>
    <definedName name="T.312" localSheetId="4">#REF!</definedName>
    <definedName name="T.312">#REF!</definedName>
    <definedName name="T.313" localSheetId="4">#REF!</definedName>
    <definedName name="T.313">#REF!</definedName>
    <definedName name="T.314" localSheetId="4">#REF!</definedName>
    <definedName name="T.314">#REF!</definedName>
    <definedName name="T.315" localSheetId="4">[27]M.O.!#REF!</definedName>
    <definedName name="T.315">[27]M.O.!#REF!</definedName>
    <definedName name="T.401" localSheetId="4">#REF!</definedName>
    <definedName name="T.401">#REF!</definedName>
    <definedName name="T.501" localSheetId="4">#REF!</definedName>
    <definedName name="T.501">#REF!</definedName>
    <definedName name="T.511" localSheetId="4">#REF!</definedName>
    <definedName name="T.511">#REF!</definedName>
    <definedName name="T.512" localSheetId="4">#REF!</definedName>
    <definedName name="T.512">#REF!</definedName>
    <definedName name="T.601" localSheetId="4">#REF!</definedName>
    <definedName name="T.601">#REF!</definedName>
    <definedName name="T.602" localSheetId="4">#REF!</definedName>
    <definedName name="T.602">#REF!</definedName>
    <definedName name="T.603" localSheetId="4">#REF!</definedName>
    <definedName name="T.603">#REF!</definedName>
    <definedName name="T.604" localSheetId="4">#REF!</definedName>
    <definedName name="T.604">#REF!</definedName>
    <definedName name="T.605" localSheetId="4">#REF!</definedName>
    <definedName name="T.605">#REF!</definedName>
    <definedName name="T.606" localSheetId="4">#REF!</definedName>
    <definedName name="T.606">#REF!</definedName>
    <definedName name="T.607" localSheetId="4">#REF!</definedName>
    <definedName name="T.607">#REF!</definedName>
    <definedName name="T.608" localSheetId="4">#REF!</definedName>
    <definedName name="T.608">#REF!</definedName>
    <definedName name="T.609" localSheetId="4">#REF!</definedName>
    <definedName name="T.609">#REF!</definedName>
    <definedName name="T.610" localSheetId="4">#REF!</definedName>
    <definedName name="T.610">#REF!</definedName>
    <definedName name="T.701" localSheetId="4">#REF!</definedName>
    <definedName name="T.701">#REF!</definedName>
    <definedName name="T.702" localSheetId="4">#REF!</definedName>
    <definedName name="T.702">#REF!</definedName>
    <definedName name="T.801" localSheetId="4">#REF!</definedName>
    <definedName name="T.801">#REF!</definedName>
    <definedName name="T_25" localSheetId="4">#N/A</definedName>
    <definedName name="T_25">#N/A</definedName>
    <definedName name="tab_PMF">"$#REF!.$A$4:$G$781"</definedName>
    <definedName name="Tab_Serv." localSheetId="4">#REF!</definedName>
    <definedName name="Tab_Serv.">#REF!</definedName>
    <definedName name="Tab_Serviços" localSheetId="4">#REF!</definedName>
    <definedName name="Tab_Serviços">#REF!</definedName>
    <definedName name="tab092003_1">0</definedName>
    <definedName name="tab092003_10">0</definedName>
    <definedName name="tab092003_11">0</definedName>
    <definedName name="tab092003_12">0</definedName>
    <definedName name="tab092003_13">0</definedName>
    <definedName name="tab092003_14">0</definedName>
    <definedName name="tab092003_15">0</definedName>
    <definedName name="tab092003_16">0</definedName>
    <definedName name="tab092003_17">0</definedName>
    <definedName name="tab092003_18">0</definedName>
    <definedName name="tab092003_19">0</definedName>
    <definedName name="tab092003_2">0</definedName>
    <definedName name="tab092003_20">0</definedName>
    <definedName name="tab092003_21">0</definedName>
    <definedName name="tab092003_22">0</definedName>
    <definedName name="tab092003_23">0</definedName>
    <definedName name="tab092003_24">0</definedName>
    <definedName name="tab092003_25">0</definedName>
    <definedName name="tab092003_26">0</definedName>
    <definedName name="tab092003_27">0</definedName>
    <definedName name="tab092003_28">0</definedName>
    <definedName name="tab092003_3">0</definedName>
    <definedName name="tab092003_4">0</definedName>
    <definedName name="tab092003_5">0</definedName>
    <definedName name="tab092003_6">0</definedName>
    <definedName name="tab092003_7">0</definedName>
    <definedName name="tab092003_8">0</definedName>
    <definedName name="tab092003_9">0</definedName>
    <definedName name="TABEL.OAE.COMPL." localSheetId="4">#REF!</definedName>
    <definedName name="TABEL.OAE.COMPL.">#REF!</definedName>
    <definedName name="TABEL.PREÇOS" localSheetId="4">#REF!</definedName>
    <definedName name="TABEL.PREÇOS">#REF!</definedName>
    <definedName name="Tabela" localSheetId="4">#REF!</definedName>
    <definedName name="Tabela">#REF!</definedName>
    <definedName name="tabela_1">0</definedName>
    <definedName name="tabela_10">0</definedName>
    <definedName name="tabela_11">0</definedName>
    <definedName name="tabela_12">0</definedName>
    <definedName name="tabela_13">0</definedName>
    <definedName name="tabela_14">0</definedName>
    <definedName name="tabela_15">0</definedName>
    <definedName name="tabela_16">0</definedName>
    <definedName name="tabela_17">0</definedName>
    <definedName name="tabela_18">0</definedName>
    <definedName name="tabela_19">0</definedName>
    <definedName name="tabela_2">0</definedName>
    <definedName name="tabela_20">0</definedName>
    <definedName name="tabela_21">0</definedName>
    <definedName name="tabela_22">0</definedName>
    <definedName name="tabela_23">0</definedName>
    <definedName name="tabela_24">0</definedName>
    <definedName name="tabela_25">0</definedName>
    <definedName name="tabela_26">0</definedName>
    <definedName name="tabela_27">0</definedName>
    <definedName name="tabela_28">0</definedName>
    <definedName name="tabela_29">0</definedName>
    <definedName name="tabela_3">0</definedName>
    <definedName name="tabela_30">0</definedName>
    <definedName name="tabela_31">0</definedName>
    <definedName name="tabela_32">0</definedName>
    <definedName name="tabela_33">0</definedName>
    <definedName name="tabela_34">0</definedName>
    <definedName name="tabela_35">0</definedName>
    <definedName name="tabela_36">0</definedName>
    <definedName name="tabela_37">0</definedName>
    <definedName name="tabela_38">0</definedName>
    <definedName name="tabela_39">0</definedName>
    <definedName name="tabela_4">0</definedName>
    <definedName name="tabela_40">0</definedName>
    <definedName name="tabela_41">0</definedName>
    <definedName name="tabela_42">0</definedName>
    <definedName name="tabela_43">0</definedName>
    <definedName name="tabela_44">0</definedName>
    <definedName name="tabela_45">0</definedName>
    <definedName name="tabela_46">0</definedName>
    <definedName name="tabela_47">0</definedName>
    <definedName name="tabela_48">0</definedName>
    <definedName name="tabela_49">0</definedName>
    <definedName name="tabela_5">0</definedName>
    <definedName name="tabela_50">0</definedName>
    <definedName name="tabela_51">0</definedName>
    <definedName name="tabela_52">0</definedName>
    <definedName name="tabela_53">0</definedName>
    <definedName name="tabela_54">0</definedName>
    <definedName name="tabela_55">0</definedName>
    <definedName name="tabela_56">0</definedName>
    <definedName name="tabela_57">0</definedName>
    <definedName name="tabela_58">0</definedName>
    <definedName name="tabela_59">0</definedName>
    <definedName name="tabela_6">0</definedName>
    <definedName name="tabela_60">0</definedName>
    <definedName name="tabela_7">0</definedName>
    <definedName name="tabela_8">0</definedName>
    <definedName name="tabela_9">0</definedName>
    <definedName name="TabelaDistribuiçãoDeMassas" localSheetId="4">#REF!</definedName>
    <definedName name="TabelaDistribuiçãoDeMassas">#REF!</definedName>
    <definedName name="TABELANOVA" localSheetId="4">#REF!</definedName>
    <definedName name="TABELANOVA">#REF!</definedName>
    <definedName name="TabelaSicro" localSheetId="4">#REF!</definedName>
    <definedName name="TabelaSicro">#REF!</definedName>
    <definedName name="TABMAT" localSheetId="4">#REF!</definedName>
    <definedName name="TABMAT">#REF!</definedName>
    <definedName name="tabPMF">"$#REF!.$A$4:$G$781"</definedName>
    <definedName name="tabserv" localSheetId="4">#REF!</definedName>
    <definedName name="tabserv">#REF!</definedName>
    <definedName name="TABUA">[11]DADOS!$C$20</definedName>
    <definedName name="Tachas" localSheetId="5">#REF!</definedName>
    <definedName name="Tachas" localSheetId="6">#REF!</definedName>
    <definedName name="Tachas" localSheetId="4" hidden="1">{#N/A,#N/A,TRUE,"Plan1"}</definedName>
    <definedName name="Tachas" localSheetId="0">#REF!</definedName>
    <definedName name="Tachas">#REF!</definedName>
    <definedName name="Tachas_1" localSheetId="5">#REF!</definedName>
    <definedName name="Tachas_1" localSheetId="6">#REF!</definedName>
    <definedName name="Tachas_1" localSheetId="4" hidden="1">{#N/A,#N/A,TRUE,"Plan1"}</definedName>
    <definedName name="Tachas_1" localSheetId="0">#REF!</definedName>
    <definedName name="Tachas_1">#REF!</definedName>
    <definedName name="TaxaJuros" localSheetId="4">#REF!</definedName>
    <definedName name="TaxaJuros">#REF!</definedName>
    <definedName name="TB" localSheetId="4">#REF!</definedName>
    <definedName name="TB">#REF!</definedName>
    <definedName name="TBA" localSheetId="4">[17]SERVIÇOS!#REF!</definedName>
    <definedName name="TBA">[17]SERVIÇOS!#REF!</definedName>
    <definedName name="TbDez2000" localSheetId="4">#REF!</definedName>
    <definedName name="TbDez2000">#REF!</definedName>
    <definedName name="TbFev1994_Nov2000" localSheetId="4">#REF!</definedName>
    <definedName name="TbFev1994_Nov2000">#REF!</definedName>
    <definedName name="TBT" localSheetId="4">[17]SERVIÇOS!#REF!</definedName>
    <definedName name="TBT">[17]SERVIÇOS!#REF!</definedName>
    <definedName name="TCAP20RP" localSheetId="4">#REF!</definedName>
    <definedName name="TCAP20RP">#REF!</definedName>
    <definedName name="TCAP20RPMA" localSheetId="4">[24]ROSTO!#REF!</definedName>
    <definedName name="TCAP20RPMA">[24]ROSTO!#REF!</definedName>
    <definedName name="TCAP20RPTA" localSheetId="4">#REF!</definedName>
    <definedName name="TCAP20RPTA">#REF!</definedName>
    <definedName name="TCAPPA" localSheetId="4">#REF!</definedName>
    <definedName name="TCAPPA">#REF!</definedName>
    <definedName name="TCAPPAMA" localSheetId="4">[24]ROSTO!#REF!</definedName>
    <definedName name="TCAPPAMA">[24]ROSTO!#REF!</definedName>
    <definedName name="TCAPPATA" localSheetId="4">#REF!</definedName>
    <definedName name="TCAPPATA">#REF!</definedName>
    <definedName name="TCAPRS" localSheetId="4">#REF!</definedName>
    <definedName name="TCAPRS">#REF!</definedName>
    <definedName name="TCAPRSMA" localSheetId="4">[24]ROSTO!#REF!</definedName>
    <definedName name="TCAPRSMA">[24]ROSTO!#REF!</definedName>
    <definedName name="TCAPRSTA" localSheetId="4">#REF!</definedName>
    <definedName name="TCAPRSTA">#REF!</definedName>
    <definedName name="tcar" localSheetId="5">#REF!</definedName>
    <definedName name="tcar" localSheetId="6">#REF!</definedName>
    <definedName name="tcar">#REF!</definedName>
    <definedName name="TCM30RP" localSheetId="4">#REF!</definedName>
    <definedName name="TCM30RP">#REF!</definedName>
    <definedName name="TCM30RPMA" localSheetId="4">[24]ROSTO!#REF!</definedName>
    <definedName name="TCM30RPMA">[24]ROSTO!#REF!</definedName>
    <definedName name="TCM30RPTA" localSheetId="4">#REF!</definedName>
    <definedName name="TCM30RPTA">#REF!</definedName>
    <definedName name="TD" localSheetId="4">#REF!</definedName>
    <definedName name="TD">#REF!</definedName>
    <definedName name="tdar" localSheetId="5">#REF!</definedName>
    <definedName name="tdar" localSheetId="6">#REF!</definedName>
    <definedName name="tdar">#REF!</definedName>
    <definedName name="TECNICA" localSheetId="4">#REF!</definedName>
    <definedName name="TECNICA">#REF!</definedName>
    <definedName name="TEMUL_ASF" localSheetId="4">#REF!</definedName>
    <definedName name="TEMUL_ASF">#REF!</definedName>
    <definedName name="TEMUL_ASF_MA" localSheetId="4">[24]ROSTO!#REF!</definedName>
    <definedName name="TEMUL_ASF_MA">[24]ROSTO!#REF!</definedName>
    <definedName name="TEMUL_ASF_TA" localSheetId="4">#REF!</definedName>
    <definedName name="TEMUL_ASF_TA">#REF!</definedName>
    <definedName name="Teor">[101]Teor!$A$3:$A$7</definedName>
    <definedName name="Teor_25">[102]Teor!$A$3:$A$7</definedName>
    <definedName name="Teor_29">[103]Teor!$A$3:$A$7</definedName>
    <definedName name="Teor_31">[103]Teor!$A$3:$A$7</definedName>
    <definedName name="Teor1">'[8]Página 16'!$A$3:$A$7</definedName>
    <definedName name="teor2">[108]Cálculo!$D$6</definedName>
    <definedName name="TEP" localSheetId="4">#REF!</definedName>
    <definedName name="TEP">#REF!</definedName>
    <definedName name="TEPMA" localSheetId="4">[24]ROSTO!#REF!</definedName>
    <definedName name="TEPMA">[24]ROSTO!#REF!</definedName>
    <definedName name="TEPTA" localSheetId="4">#REF!</definedName>
    <definedName name="TEPTA">#REF!</definedName>
    <definedName name="terceo" localSheetId="4">#REF!</definedName>
    <definedName name="terceo">#REF!</definedName>
    <definedName name="TERFAIXALD" localSheetId="4">#REF!</definedName>
    <definedName name="TERFAIXALD">#REF!</definedName>
    <definedName name="TERFAIXALE" localSheetId="4">#REF!</definedName>
    <definedName name="TERFAIXALE">#REF!</definedName>
    <definedName name="TERRA" localSheetId="4">#REF!</definedName>
    <definedName name="TERRA">#REF!</definedName>
    <definedName name="Terra2" localSheetId="4">#REF!</definedName>
    <definedName name="Terra2">#REF!</definedName>
    <definedName name="TERRAPL." localSheetId="4">#REF!</definedName>
    <definedName name="TERRAPL.">#REF!</definedName>
    <definedName name="teste" localSheetId="4">[45]Pontes!#REF!</definedName>
    <definedName name="teste">[45]Pontes!#REF!</definedName>
    <definedName name="thiago" localSheetId="4" hidden="1">{#N/A,#N/A,FALSE,"MO (2)"}</definedName>
    <definedName name="thiago" hidden="1">{#N/A,#N/A,FALSE,"MO (2)"}</definedName>
    <definedName name="ti" localSheetId="5">#REF!</definedName>
    <definedName name="ti" localSheetId="6">#REF!</definedName>
    <definedName name="ti">#REF!</definedName>
    <definedName name="tiago" localSheetId="4">#REF!</definedName>
    <definedName name="tiago">#REF!</definedName>
    <definedName name="TIPO" localSheetId="4">#REF!</definedName>
    <definedName name="TIPO">#REF!</definedName>
    <definedName name="TipoDeCompactação" localSheetId="4">#REF!</definedName>
    <definedName name="TipoDeCompactação">#REF!</definedName>
    <definedName name="TipoDeEscavação" localSheetId="4">#REF!</definedName>
    <definedName name="TipoDeEscavação">#REF!</definedName>
    <definedName name="TipoDeTransporte" localSheetId="4">#REF!</definedName>
    <definedName name="TipoDeTransporte">#REF!</definedName>
    <definedName name="_xlnm.Print_Titles">#REF!</definedName>
    <definedName name="tmat" localSheetId="4">[109]PLANILHA!#REF!</definedName>
    <definedName name="tmat">[109]PLANILHA!#REF!</definedName>
    <definedName name="TOT" localSheetId="1">#REF!</definedName>
    <definedName name="TOT" localSheetId="3">#REF!</definedName>
    <definedName name="TOT" localSheetId="2">#REF!</definedName>
    <definedName name="TOT" localSheetId="5">#REF!</definedName>
    <definedName name="TOT" localSheetId="6">#REF!</definedName>
    <definedName name="TOT" localSheetId="4" hidden="1">#REF!</definedName>
    <definedName name="TOT" localSheetId="0">#REF!</definedName>
    <definedName name="TOT">#REF!</definedName>
    <definedName name="TOTAL" localSheetId="4">#REF!</definedName>
    <definedName name="TOTAL">#REF!</definedName>
    <definedName name="TOTAL1" localSheetId="4">#REF!</definedName>
    <definedName name="TOTAL1">#REF!</definedName>
    <definedName name="TOTAL10" localSheetId="4">#REF!</definedName>
    <definedName name="TOTAL10">#REF!</definedName>
    <definedName name="TOTAL11" localSheetId="4">#REF!</definedName>
    <definedName name="TOTAL11">#REF!</definedName>
    <definedName name="TOTAL12" localSheetId="4">#REF!</definedName>
    <definedName name="TOTAL12">#REF!</definedName>
    <definedName name="TOTAL13" localSheetId="4">#REF!</definedName>
    <definedName name="TOTAL13">#REF!</definedName>
    <definedName name="TOTAL14" localSheetId="4">#REF!</definedName>
    <definedName name="TOTAL14">#REF!</definedName>
    <definedName name="TOTAL15" localSheetId="4">#REF!</definedName>
    <definedName name="TOTAL15">#REF!</definedName>
    <definedName name="TOTAL16" localSheetId="4">#REF!</definedName>
    <definedName name="TOTAL16">#REF!</definedName>
    <definedName name="TOTAL17" localSheetId="4">#REF!</definedName>
    <definedName name="TOTAL17">#REF!</definedName>
    <definedName name="TOTAL18" localSheetId="4">#REF!</definedName>
    <definedName name="TOTAL18">#REF!</definedName>
    <definedName name="TOTAL19" localSheetId="4">#REF!</definedName>
    <definedName name="TOTAL19">#REF!</definedName>
    <definedName name="TOTAL1A" localSheetId="4">#REF!</definedName>
    <definedName name="TOTAL1A">#REF!</definedName>
    <definedName name="TOTAL1C" localSheetId="4">#REF!</definedName>
    <definedName name="TOTAL1C">#REF!</definedName>
    <definedName name="TOTAL2" localSheetId="4">#REF!</definedName>
    <definedName name="TOTAL2">#REF!</definedName>
    <definedName name="TOTAL2A" localSheetId="4">#REF!</definedName>
    <definedName name="TOTAL2A">#REF!</definedName>
    <definedName name="TOTAL3" localSheetId="4">#REF!</definedName>
    <definedName name="TOTAL3">#REF!</definedName>
    <definedName name="TOTAL3A" localSheetId="4">#REF!</definedName>
    <definedName name="TOTAL3A">#REF!</definedName>
    <definedName name="TOTAL4" localSheetId="4">#REF!</definedName>
    <definedName name="TOTAL4">#REF!</definedName>
    <definedName name="TOTAL4A" localSheetId="4">#REF!</definedName>
    <definedName name="TOTAL4A">#REF!</definedName>
    <definedName name="TOTAL5" localSheetId="4">#REF!</definedName>
    <definedName name="TOTAL5">#REF!</definedName>
    <definedName name="TOTAL5A" localSheetId="4">#REF!</definedName>
    <definedName name="TOTAL5A">#REF!</definedName>
    <definedName name="TOTAL6" localSheetId="4">#REF!</definedName>
    <definedName name="TOTAL6">#REF!</definedName>
    <definedName name="TOTAL6A" localSheetId="4">#REF!</definedName>
    <definedName name="TOTAL6A">#REF!</definedName>
    <definedName name="TOTAL7" localSheetId="4">#REF!</definedName>
    <definedName name="TOTAL7">#REF!</definedName>
    <definedName name="TOTAL7A" localSheetId="4">#REF!</definedName>
    <definedName name="TOTAL7A">#REF!</definedName>
    <definedName name="TOTAL7B" localSheetId="4">#REF!</definedName>
    <definedName name="TOTAL7B">#REF!</definedName>
    <definedName name="TOTAL7C" localSheetId="4">#REF!</definedName>
    <definedName name="TOTAL7C">#REF!</definedName>
    <definedName name="TOTAL7D" localSheetId="4">#REF!</definedName>
    <definedName name="TOTAL7D">#REF!</definedName>
    <definedName name="TOTAL7E" localSheetId="4">#REF!</definedName>
    <definedName name="TOTAL7E">#REF!</definedName>
    <definedName name="TOTAL7F" localSheetId="4">#REF!</definedName>
    <definedName name="TOTAL7F">#REF!</definedName>
    <definedName name="TOTAL7G" localSheetId="4">#REF!</definedName>
    <definedName name="TOTAL7G">#REF!</definedName>
    <definedName name="TOTAL7H" localSheetId="4">#REF!</definedName>
    <definedName name="TOTAL7H">#REF!</definedName>
    <definedName name="TOTAL7I" localSheetId="4">#REF!</definedName>
    <definedName name="TOTAL7I">#REF!</definedName>
    <definedName name="TOTAL7J" localSheetId="4">#REF!</definedName>
    <definedName name="TOTAL7J">#REF!</definedName>
    <definedName name="TOTAL7K" localSheetId="4">#REF!</definedName>
    <definedName name="TOTAL7K">#REF!</definedName>
    <definedName name="TOTAL7L" localSheetId="4">#REF!</definedName>
    <definedName name="TOTAL7L">#REF!</definedName>
    <definedName name="TOTAL7O" localSheetId="4">#REF!</definedName>
    <definedName name="TOTAL7O">#REF!</definedName>
    <definedName name="TOTAL7P" localSheetId="4">#REF!</definedName>
    <definedName name="TOTAL7P">#REF!</definedName>
    <definedName name="TOTAL7Q" localSheetId="4">#REF!</definedName>
    <definedName name="TOTAL7Q">#REF!</definedName>
    <definedName name="TOTAL7R" localSheetId="4">#REF!</definedName>
    <definedName name="TOTAL7R">#REF!</definedName>
    <definedName name="TOTAL8" localSheetId="4">#REF!</definedName>
    <definedName name="TOTAL8">#REF!</definedName>
    <definedName name="TOTAL8A" localSheetId="4">#REF!</definedName>
    <definedName name="TOTAL8A">#REF!</definedName>
    <definedName name="TOTAL8B" localSheetId="4">#REF!</definedName>
    <definedName name="TOTAL8B">#REF!</definedName>
    <definedName name="TOTAL8C" localSheetId="4">#REF!</definedName>
    <definedName name="TOTAL8C">#REF!</definedName>
    <definedName name="TOTAL8D" localSheetId="4">#REF!</definedName>
    <definedName name="TOTAL8D">#REF!</definedName>
    <definedName name="TOTAL8E" localSheetId="4">#REF!</definedName>
    <definedName name="TOTAL8E">#REF!</definedName>
    <definedName name="TOTAL8F" localSheetId="4">#REF!</definedName>
    <definedName name="TOTAL8F">#REF!</definedName>
    <definedName name="TOTAL8G" localSheetId="4">#REF!</definedName>
    <definedName name="TOTAL8G">#REF!</definedName>
    <definedName name="TOTAL8H" localSheetId="4">#REF!</definedName>
    <definedName name="TOTAL8H">#REF!</definedName>
    <definedName name="TOTAL8I" localSheetId="4">#REF!</definedName>
    <definedName name="TOTAL8I">#REF!</definedName>
    <definedName name="TOTAL8J" localSheetId="4">#REF!</definedName>
    <definedName name="TOTAL8J">#REF!</definedName>
    <definedName name="TOTAL8K" localSheetId="4">#REF!</definedName>
    <definedName name="TOTAL8K">#REF!</definedName>
    <definedName name="TOTAL8L" localSheetId="4">#REF!</definedName>
    <definedName name="TOTAL8L">#REF!</definedName>
    <definedName name="TOTAL8O" localSheetId="4">#REF!</definedName>
    <definedName name="TOTAL8O">#REF!</definedName>
    <definedName name="TOTAL8P" localSheetId="4">#REF!</definedName>
    <definedName name="TOTAL8P">#REF!</definedName>
    <definedName name="TOTAL8Q" localSheetId="4">#REF!</definedName>
    <definedName name="TOTAL8Q">#REF!</definedName>
    <definedName name="TOTAL8R" localSheetId="4">#REF!</definedName>
    <definedName name="TOTAL8R">#REF!</definedName>
    <definedName name="TOTAL9" localSheetId="4">#REF!</definedName>
    <definedName name="TOTAL9">#REF!</definedName>
    <definedName name="TOTALA" localSheetId="4">'[110]PLANILHA ATUALIZADA'!#REF!</definedName>
    <definedName name="TOTALA">'[110]PLANILHA ATUALIZADA'!#REF!</definedName>
    <definedName name="TOTALB" localSheetId="4">'[110]PLANILHA ATUALIZADA'!#REF!</definedName>
    <definedName name="TOTALB">'[110]PLANILHA ATUALIZADA'!#REF!</definedName>
    <definedName name="TOTALC" localSheetId="4">'[110]PLANILHA ATUALIZADA'!#REF!</definedName>
    <definedName name="TOTALC">'[110]PLANILHA ATUALIZADA'!#REF!</definedName>
    <definedName name="TOTALD" localSheetId="4">'[110]PLANILHA ATUALIZADA'!#REF!</definedName>
    <definedName name="TOTALD">'[110]PLANILHA ATUALIZADA'!#REF!</definedName>
    <definedName name="TOTALE" localSheetId="4">'[110]PLANILHA ATUALIZADA'!#REF!</definedName>
    <definedName name="TOTALE">'[110]PLANILHA ATUALIZADA'!#REF!</definedName>
    <definedName name="TOTALF" localSheetId="4">'[110]PLANILHA ATUALIZADA'!#REF!</definedName>
    <definedName name="TOTALF">'[110]PLANILHA ATUALIZADA'!#REF!</definedName>
    <definedName name="TOTALG" localSheetId="4">'[110]PLANILHA ATUALIZADA'!#REF!</definedName>
    <definedName name="TOTALG">'[110]PLANILHA ATUALIZADA'!#REF!</definedName>
    <definedName name="TOTALH" localSheetId="4">'[110]PLANILHA ATUALIZADA'!#REF!</definedName>
    <definedName name="TOTALH">'[110]PLANILHA ATUALIZADA'!#REF!</definedName>
    <definedName name="TOTALI" localSheetId="4">'[110]PLANILHA ATUALIZADA'!#REF!</definedName>
    <definedName name="TOTALI">'[110]PLANILHA ATUALIZADA'!#REF!</definedName>
    <definedName name="TOTALJ" localSheetId="4">'[110]PLANILHA ATUALIZADA'!#REF!</definedName>
    <definedName name="TOTALJ">'[110]PLANILHA ATUALIZADA'!#REF!</definedName>
    <definedName name="TOTALK" localSheetId="4">'[110]PLANILHA ATUALIZADA'!#REF!</definedName>
    <definedName name="TOTALK">'[110]PLANILHA ATUALIZADA'!#REF!</definedName>
    <definedName name="TOTALL" localSheetId="4">'[110]PLANILHA ATUALIZADA'!#REF!</definedName>
    <definedName name="TOTALL">'[110]PLANILHA ATUALIZADA'!#REF!</definedName>
    <definedName name="TOTALO" localSheetId="4">'[110]PLANILHA ATUALIZADA'!#REF!</definedName>
    <definedName name="TOTALO">'[110]PLANILHA ATUALIZADA'!#REF!</definedName>
    <definedName name="TOTALP" localSheetId="4">'[110]PLANILHA ATUALIZADA'!#REF!</definedName>
    <definedName name="TOTALP">'[110]PLANILHA ATUALIZADA'!#REF!</definedName>
    <definedName name="TOTALQ" localSheetId="4">'[110]PLANILHA ATUALIZADA'!#REF!</definedName>
    <definedName name="TOTALQ">'[110]PLANILHA ATUALIZADA'!#REF!</definedName>
    <definedName name="TOTALSAIBRO" localSheetId="4">#REF!</definedName>
    <definedName name="TOTALSAIBRO">#REF!</definedName>
    <definedName name="TPM" localSheetId="4">#REF!</definedName>
    <definedName name="TPM">#REF!</definedName>
    <definedName name="TPM_25" localSheetId="4">#REF!</definedName>
    <definedName name="TPM_25">#REF!</definedName>
    <definedName name="TRABALHO">[90]PT!$H$9:$H$54</definedName>
    <definedName name="TrabAnual" localSheetId="4">#REF!</definedName>
    <definedName name="TrabAnual">#REF!</definedName>
    <definedName name="TRAF" localSheetId="4">[95]RESUMO_AUT1!#REF!</definedName>
    <definedName name="TRAF">[95]RESUMO_AUT1!#REF!</definedName>
    <definedName name="TRAF_25" localSheetId="4">[96]RESUMO_AUT1!#REF!</definedName>
    <definedName name="TRAF_25">[96]RESUMO_AUT1!#REF!</definedName>
    <definedName name="TRANSP_TER" localSheetId="4">#REF!</definedName>
    <definedName name="TRANSP_TER">#REF!</definedName>
    <definedName name="transporte" localSheetId="4">#REF!</definedName>
    <definedName name="transporte">#REF!</definedName>
    <definedName name="Transporte_Brita_TSD" localSheetId="4" hidden="1">{#N/A,#N/A,TRUE,"Plan1"}</definedName>
    <definedName name="Transporte_Brita_TSD" hidden="1">{#N/A,#N/A,TRUE,"Plan1"}</definedName>
    <definedName name="TRANSPORTES" localSheetId="4">#REF!</definedName>
    <definedName name="TRANSPORTES">#REF!</definedName>
    <definedName name="TRB" localSheetId="4">#REF!</definedName>
    <definedName name="TRB">#REF!</definedName>
    <definedName name="TRBMA" localSheetId="4">[24]ROSTO!#REF!</definedName>
    <definedName name="TRBMA">[24]ROSTO!#REF!</definedName>
    <definedName name="TRBTA" localSheetId="4">#REF!</definedName>
    <definedName name="TRBTA">#REF!</definedName>
    <definedName name="Trec" localSheetId="4">#REF!</definedName>
    <definedName name="Trec">#REF!</definedName>
    <definedName name="TRECHO" localSheetId="4">#REF!</definedName>
    <definedName name="TRECHO">#REF!</definedName>
    <definedName name="TRL1C" localSheetId="4">#REF!</definedName>
    <definedName name="TRL1C">#REF!</definedName>
    <definedName name="TRL1CMA" localSheetId="4">[24]ROSTO!#REF!</definedName>
    <definedName name="TRL1CMA">[24]ROSTO!#REF!</definedName>
    <definedName name="TRL1CTA" localSheetId="4">#REF!</definedName>
    <definedName name="TRL1CTA">#REF!</definedName>
    <definedName name="TRR1CPA" localSheetId="4">#REF!</definedName>
    <definedName name="TRR1CPA">#REF!</definedName>
    <definedName name="TRR1CPAMA" localSheetId="4">[24]ROSTO!#REF!</definedName>
    <definedName name="TRR1CPAMA">[24]ROSTO!#REF!</definedName>
    <definedName name="TRR1CPATA" localSheetId="4">#REF!</definedName>
    <definedName name="TRR1CPATA">#REF!</definedName>
    <definedName name="TRR1CRS" localSheetId="4">#REF!</definedName>
    <definedName name="TRR1CRS">#REF!</definedName>
    <definedName name="TRR1CRSFRESA" localSheetId="4">#REF!</definedName>
    <definedName name="TRR1CRSFRESA">#REF!</definedName>
    <definedName name="TRR1CRSFRESAMA" localSheetId="4">[24]ROSTO!#REF!</definedName>
    <definedName name="TRR1CRSFRESAMA">[24]ROSTO!#REF!</definedName>
    <definedName name="TRR1CRSFRESATA" localSheetId="4">#REF!</definedName>
    <definedName name="TRR1CRSFRESATA">#REF!</definedName>
    <definedName name="TRR1CRSMA" localSheetId="4">[24]ROSTO!#REF!</definedName>
    <definedName name="TRR1CRSMA">[24]ROSTO!#REF!</definedName>
    <definedName name="TRR1CRSTA" localSheetId="4">#REF!</definedName>
    <definedName name="TRR1CRSTA">#REF!</definedName>
    <definedName name="ts" localSheetId="4">[109]PLANILHA!#REF!</definedName>
    <definedName name="ts">[109]PLANILHA!#REF!</definedName>
    <definedName name="tsc" localSheetId="5">#REF!</definedName>
    <definedName name="tsc" localSheetId="6">#REF!</definedName>
    <definedName name="tsc">#REF!</definedName>
    <definedName name="TSD" localSheetId="4">[44]PATO!#REF!</definedName>
    <definedName name="TSD">[44]PATO!#REF!</definedName>
    <definedName name="tssd" localSheetId="4">[35]COMPOS1!#REF!</definedName>
    <definedName name="tssd">[35]COMPOS1!#REF!</definedName>
    <definedName name="tst" localSheetId="4">[45]Pontes!#REF!</definedName>
    <definedName name="tst">[45]Pontes!#REF!</definedName>
    <definedName name="tt" localSheetId="4">#N/A</definedName>
    <definedName name="tt">#N/A</definedName>
    <definedName name="tt_25" localSheetId="4">#N/A</definedName>
    <definedName name="tt_25">#N/A</definedName>
    <definedName name="tt1_25" localSheetId="4">#N/A</definedName>
    <definedName name="tt1_25">#N/A</definedName>
    <definedName name="ttra" localSheetId="4">[109]PLANILHA!#REF!</definedName>
    <definedName name="ttra">[109]PLANILHA!#REF!</definedName>
    <definedName name="TTT" localSheetId="4">#REF!</definedName>
    <definedName name="TTT">#REF!</definedName>
    <definedName name="tttt" localSheetId="4" hidden="1">{#N/A,#N/A,FALSE,"MO (2)"}</definedName>
    <definedName name="tttt" hidden="1">{#N/A,#N/A,FALSE,"MO (2)"}</definedName>
    <definedName name="tudo" localSheetId="4">#REF!</definedName>
    <definedName name="tudo">#REF!</definedName>
    <definedName name="TxCresc">'[67]TodasTraf-2000-NoPrint'!$C$7:$L$17</definedName>
    <definedName name="TYUIO" localSheetId="5">#REF!</definedName>
    <definedName name="TYUIO" localSheetId="6">#REF!</definedName>
    <definedName name="TYUIO" localSheetId="4" hidden="1">{#N/A,#N/A,TRUE,"Serviços"}</definedName>
    <definedName name="TYUIO" localSheetId="0">#REF!</definedName>
    <definedName name="TYUIO">#REF!</definedName>
    <definedName name="TYUIOO" localSheetId="5">#REF!</definedName>
    <definedName name="TYUIOO" localSheetId="6">#REF!</definedName>
    <definedName name="TYUIOO" localSheetId="4" hidden="1">{#N/A,#N/A,TRUE,"Serviços"}</definedName>
    <definedName name="TYUIOO" localSheetId="0">#REF!</definedName>
    <definedName name="TYUIOO">#REF!</definedName>
    <definedName name="U" localSheetId="4">'[48]CR LOTE 02'!#REF!</definedName>
    <definedName name="U">'[48]CR LOTE 02'!#REF!</definedName>
    <definedName name="UL" localSheetId="4">#REF!</definedName>
    <definedName name="UL">#REF!</definedName>
    <definedName name="un" localSheetId="5">#REF!</definedName>
    <definedName name="un" localSheetId="6">#REF!</definedName>
    <definedName name="un" localSheetId="4" hidden="1">#N/A</definedName>
    <definedName name="un">#REF!</definedName>
    <definedName name="Und" localSheetId="5">#REF!</definedName>
    <definedName name="Und" localSheetId="6">#REF!</definedName>
    <definedName name="Und" localSheetId="4" hidden="1">#N/A</definedName>
    <definedName name="Und">#REF!</definedName>
    <definedName name="Und_26">NA()</definedName>
    <definedName name="Und_27">NA()</definedName>
    <definedName name="unid.2" localSheetId="4">#REF!</definedName>
    <definedName name="unid.2">#REF!</definedName>
    <definedName name="unidade">'[47]TPU-MARÇO_2002'!$F$2:$F$1965</definedName>
    <definedName name="Unidade1" localSheetId="4">#REF!</definedName>
    <definedName name="Unidade1">#REF!</definedName>
    <definedName name="UnidAux" localSheetId="5">#REF!</definedName>
    <definedName name="UnidAux" localSheetId="6">#REF!</definedName>
    <definedName name="UnidAux" localSheetId="4" hidden="1">#N/A</definedName>
    <definedName name="UnidAux">#REF!</definedName>
    <definedName name="UNIT" localSheetId="4">#REF!</definedName>
    <definedName name="UNIT">#REF!</definedName>
    <definedName name="USINA" localSheetId="4">#REF!</definedName>
    <definedName name="USINA">#REF!</definedName>
    <definedName name="USINACANT_PISTA">[29]Diagrama!$E$49</definedName>
    <definedName name="Usinagem" localSheetId="4" hidden="1">{#N/A,#N/A,FALSE,"MO (2)"}</definedName>
    <definedName name="Usinagem" hidden="1">{#N/A,#N/A,FALSE,"MO (2)"}</definedName>
    <definedName name="uuu" localSheetId="5">#REF!</definedName>
    <definedName name="uuu" localSheetId="6">#REF!</definedName>
    <definedName name="uuu" localSheetId="4" hidden="1">{#N/A,#N/A,TRUE,"Serviços"}</definedName>
    <definedName name="uuu" localSheetId="0">#REF!</definedName>
    <definedName name="uuu">#REF!</definedName>
    <definedName name="v" localSheetId="4">[3]PLMUSEU!#REF!</definedName>
    <definedName name="v">[3]PLMUSEU!#REF!</definedName>
    <definedName name="va" localSheetId="4">#REF!</definedName>
    <definedName name="va">#REF!</definedName>
    <definedName name="valor_1">"$#REF!.$A$4:$D$256"</definedName>
    <definedName name="VAM">[61]Teor!$G$3:$G$7</definedName>
    <definedName name="VAMM" localSheetId="4">#REF!</definedName>
    <definedName name="VAMM">#REF!</definedName>
    <definedName name="Varios.Ext">#N/A</definedName>
    <definedName name="Vazio1">'[8]Página 16'!$B$3:$B$7</definedName>
    <definedName name="VAZIO2">'[38]Página 16'!$B$3:$B$7</definedName>
    <definedName name="Vazios">[101]Teor!$B$3:$B$7</definedName>
    <definedName name="Vazios_25">[102]Teor!$B$3:$B$7</definedName>
    <definedName name="Vazios_29">[103]Teor!$B$3:$B$7</definedName>
    <definedName name="Vazios_31">[103]Teor!$B$3:$B$7</definedName>
    <definedName name="VCRT" localSheetId="4">#REF!</definedName>
    <definedName name="VCRT">#REF!</definedName>
    <definedName name="Véiculos" localSheetId="4">#REF!</definedName>
    <definedName name="Véiculos">#REF!</definedName>
    <definedName name="verde" localSheetId="4">#REF!</definedName>
    <definedName name="verde">#REF!</definedName>
    <definedName name="verde_25" localSheetId="4">#REF!</definedName>
    <definedName name="verde_25">#REF!</definedName>
    <definedName name="verdepav" localSheetId="4">#REF!</definedName>
    <definedName name="verdepav">#REF!</definedName>
    <definedName name="verdepav_25" localSheetId="4">#REF!</definedName>
    <definedName name="verdepav_25">#REF!</definedName>
    <definedName name="vfv" localSheetId="4" hidden="1">{#N/A,#N/A,TRUE,"Plan1"}</definedName>
    <definedName name="vfv" hidden="1">{#N/A,#N/A,TRUE,"Plan1"}</definedName>
    <definedName name="VI_TVE" localSheetId="4">#REF!</definedName>
    <definedName name="VI_TVE">#REF!</definedName>
    <definedName name="VI_TVR" localSheetId="4">#REF!</definedName>
    <definedName name="VI_TVR">#REF!</definedName>
    <definedName name="VidaAnos" localSheetId="4">#REF!</definedName>
    <definedName name="VidaAnos">#REF!</definedName>
    <definedName name="Vidahoras" localSheetId="4">#REF!</definedName>
    <definedName name="Vidahoras">#REF!</definedName>
    <definedName name="VLM" localSheetId="4">[24]ROSTO!#REF!</definedName>
    <definedName name="VLM">[24]ROSTO!#REF!</definedName>
    <definedName name="vm" localSheetId="5">#REF!</definedName>
    <definedName name="vm" localSheetId="6">#REF!</definedName>
    <definedName name="vm" localSheetId="4" hidden="1">{#N/A,#N/A,FALSE,"MO (2)"}</definedName>
    <definedName name="vm" localSheetId="0">#REF!</definedName>
    <definedName name="vm">#REF!</definedName>
    <definedName name="VP_TVE" localSheetId="4">#REF!</definedName>
    <definedName name="VP_TVE">#REF!</definedName>
    <definedName name="VP_TVR" localSheetId="4">#REF!</definedName>
    <definedName name="VP_TVR">#REF!</definedName>
    <definedName name="VPD_TVE" localSheetId="4">#REF!</definedName>
    <definedName name="VPD_TVE">#REF!</definedName>
    <definedName name="VPD_TVR" localSheetId="4">#REF!</definedName>
    <definedName name="VPD_TVR">#REF!</definedName>
    <definedName name="VR" localSheetId="4">#REF!</definedName>
    <definedName name="VR">#REF!</definedName>
    <definedName name="VSR" localSheetId="4">#REF!</definedName>
    <definedName name="VSR">#REF!</definedName>
    <definedName name="vv" localSheetId="4">#REF!</definedName>
    <definedName name="vv">#REF!</definedName>
    <definedName name="vvv" localSheetId="5">#REF!</definedName>
    <definedName name="vvv" localSheetId="6">#REF!</definedName>
    <definedName name="vvv" localSheetId="4" hidden="1">{#N/A,#N/A,FALSE,"MO (2)"}</definedName>
    <definedName name="vvv" localSheetId="0">#REF!</definedName>
    <definedName name="vvv">#REF!</definedName>
    <definedName name="vvv_1" localSheetId="5">#REF!</definedName>
    <definedName name="vvv_1" localSheetId="6">#REF!</definedName>
    <definedName name="vvv_1" localSheetId="4" hidden="1">{#N/A,#N/A,FALSE,"MO (2)"}</definedName>
    <definedName name="vvv_1" localSheetId="0">#REF!</definedName>
    <definedName name="vvv_1">#REF!</definedName>
    <definedName name="w" localSheetId="4">[31]PROJETO!#REF!</definedName>
    <definedName name="w">[31]PROJETO!#REF!</definedName>
    <definedName name="WD" localSheetId="4">[3]PLMUSEU!#REF!</definedName>
    <definedName name="WD">[3]PLMUSEU!#REF!</definedName>
    <definedName name="WDWDW">#N/A</definedName>
    <definedName name="wew" localSheetId="4">#N/A</definedName>
    <definedName name="wew">#N/A</definedName>
    <definedName name="wew_38" localSheetId="4">#N/A</definedName>
    <definedName name="wew_38">#N/A</definedName>
    <definedName name="wewewew" localSheetId="5">#REF!</definedName>
    <definedName name="wewewew" localSheetId="6">#REF!</definedName>
    <definedName name="wewewew" localSheetId="4" hidden="1">{#N/A,#N/A,FALSE,"MO (2)"}</definedName>
    <definedName name="wewewew" localSheetId="0">#REF!</definedName>
    <definedName name="wewewew">#REF!</definedName>
    <definedName name="WEWR" localSheetId="4">[9]!WEWR</definedName>
    <definedName name="WEWR">[10]!WEWR</definedName>
    <definedName name="WEWRWR" localSheetId="4">#N/A</definedName>
    <definedName name="WEWRWR">#N/A</definedName>
    <definedName name="WEWRWR_1" localSheetId="4">#N/A</definedName>
    <definedName name="WEWRWR_1">#N/A</definedName>
    <definedName name="WEWRWR_10" localSheetId="4">#N/A</definedName>
    <definedName name="WEWRWR_10">#N/A</definedName>
    <definedName name="WEWRWR_12" localSheetId="4">#N/A</definedName>
    <definedName name="WEWRWR_12">#N/A</definedName>
    <definedName name="WEWRWR_13" localSheetId="4">#N/A</definedName>
    <definedName name="WEWRWR_13">#N/A</definedName>
    <definedName name="WEWRWR_14" localSheetId="4">#N/A</definedName>
    <definedName name="WEWRWR_14">#N/A</definedName>
    <definedName name="WEWRWR_19" localSheetId="4">#N/A</definedName>
    <definedName name="WEWRWR_19">#N/A</definedName>
    <definedName name="WEWRWR_2" localSheetId="4">#N/A</definedName>
    <definedName name="WEWRWR_2">#N/A</definedName>
    <definedName name="WEWRWR_21" localSheetId="4">#N/A</definedName>
    <definedName name="WEWRWR_21">#N/A</definedName>
    <definedName name="WEWRWR_22" localSheetId="4">#N/A</definedName>
    <definedName name="WEWRWR_22">#N/A</definedName>
    <definedName name="WEWRWR_23" localSheetId="4">#N/A</definedName>
    <definedName name="WEWRWR_23">#N/A</definedName>
    <definedName name="WEWRWR_24" localSheetId="4">#N/A</definedName>
    <definedName name="WEWRWR_24">#N/A</definedName>
    <definedName name="WEWRWR_25" localSheetId="4">#N/A</definedName>
    <definedName name="WEWRWR_25">#N/A</definedName>
    <definedName name="WEWRWR_26" localSheetId="4">#N/A</definedName>
    <definedName name="WEWRWR_26">#N/A</definedName>
    <definedName name="WEWRWR_27" localSheetId="4">#N/A</definedName>
    <definedName name="WEWRWR_27">#N/A</definedName>
    <definedName name="WEWRWR_28" localSheetId="4">#N/A</definedName>
    <definedName name="WEWRWR_28">#N/A</definedName>
    <definedName name="WEWRWR_29" localSheetId="4">#N/A</definedName>
    <definedName name="WEWRWR_29">#N/A</definedName>
    <definedName name="WEWRWR_3" localSheetId="4">#N/A</definedName>
    <definedName name="WEWRWR_3">#N/A</definedName>
    <definedName name="WEWRWR_30" localSheetId="4">#N/A</definedName>
    <definedName name="WEWRWR_30">#N/A</definedName>
    <definedName name="WEWRWR_31" localSheetId="4">#N/A</definedName>
    <definedName name="WEWRWR_31">#N/A</definedName>
    <definedName name="WEWRWR_32" localSheetId="4">#N/A</definedName>
    <definedName name="WEWRWR_32">#N/A</definedName>
    <definedName name="WEWRWR_33" localSheetId="4">#N/A</definedName>
    <definedName name="WEWRWR_33">#N/A</definedName>
    <definedName name="WEWRWR_34" localSheetId="4">#N/A</definedName>
    <definedName name="WEWRWR_34">#N/A</definedName>
    <definedName name="WEWRWR_35" localSheetId="4">#N/A</definedName>
    <definedName name="WEWRWR_35">#N/A</definedName>
    <definedName name="WEWRWR_36" localSheetId="4">#N/A</definedName>
    <definedName name="WEWRWR_36">#N/A</definedName>
    <definedName name="WEWRWR_37" localSheetId="4">#N/A</definedName>
    <definedName name="WEWRWR_37">#N/A</definedName>
    <definedName name="WEWRWR_38" localSheetId="4">#N/A</definedName>
    <definedName name="WEWRWR_38">#N/A</definedName>
    <definedName name="WEWRWR_39" localSheetId="4">#N/A</definedName>
    <definedName name="WEWRWR_39">#N/A</definedName>
    <definedName name="WEWRWR_4" localSheetId="4">#N/A</definedName>
    <definedName name="WEWRWR_4">#N/A</definedName>
    <definedName name="WEWRWR_40" localSheetId="4">#N/A</definedName>
    <definedName name="WEWRWR_40">#N/A</definedName>
    <definedName name="WEWRWR_41" localSheetId="4">#N/A</definedName>
    <definedName name="WEWRWR_41">#N/A</definedName>
    <definedName name="WEWRWR_42" localSheetId="4">#N/A</definedName>
    <definedName name="WEWRWR_42">#N/A</definedName>
    <definedName name="WEWRWR_43" localSheetId="4">#N/A</definedName>
    <definedName name="WEWRWR_43">#N/A</definedName>
    <definedName name="WEWRWR_44" localSheetId="4">#N/A</definedName>
    <definedName name="WEWRWR_44">#N/A</definedName>
    <definedName name="WEWRWR_45" localSheetId="4">#N/A</definedName>
    <definedName name="WEWRWR_45">#N/A</definedName>
    <definedName name="WEWRWR_46" localSheetId="4">#N/A</definedName>
    <definedName name="WEWRWR_46">#N/A</definedName>
    <definedName name="WEWRWR_47" localSheetId="4">#N/A</definedName>
    <definedName name="WEWRWR_47">#N/A</definedName>
    <definedName name="WEWRWR_48" localSheetId="4">#N/A</definedName>
    <definedName name="WEWRWR_48">#N/A</definedName>
    <definedName name="WEWRWR_5" localSheetId="4">#N/A</definedName>
    <definedName name="WEWRWR_5">#N/A</definedName>
    <definedName name="WEWRWR_51" localSheetId="4">#N/A</definedName>
    <definedName name="WEWRWR_51">#N/A</definedName>
    <definedName name="WEWRWR_52" localSheetId="4">#N/A</definedName>
    <definedName name="WEWRWR_52">#N/A</definedName>
    <definedName name="WEWRWR_53" localSheetId="4">#N/A</definedName>
    <definedName name="WEWRWR_53">#N/A</definedName>
    <definedName name="WEWRWR_54" localSheetId="4">#N/A</definedName>
    <definedName name="WEWRWR_54">#N/A</definedName>
    <definedName name="WEWRWR_55" localSheetId="4">#N/A</definedName>
    <definedName name="WEWRWR_55">#N/A</definedName>
    <definedName name="WEWRWR_56" localSheetId="4">#N/A</definedName>
    <definedName name="WEWRWR_56">#N/A</definedName>
    <definedName name="WEWRWR_57" localSheetId="4">#N/A</definedName>
    <definedName name="WEWRWR_57">#N/A</definedName>
    <definedName name="WEWRWR_58" localSheetId="4">#N/A</definedName>
    <definedName name="WEWRWR_58">#N/A</definedName>
    <definedName name="WEWRWR_59" localSheetId="4">#N/A</definedName>
    <definedName name="WEWRWR_59">#N/A</definedName>
    <definedName name="WEWRWR_6" localSheetId="4">#N/A</definedName>
    <definedName name="WEWRWR_6">#N/A</definedName>
    <definedName name="WEWRWR_60" localSheetId="4">#N/A</definedName>
    <definedName name="WEWRWR_60">#N/A</definedName>
    <definedName name="WEWRWR_61" localSheetId="4">#N/A</definedName>
    <definedName name="WEWRWR_61">#N/A</definedName>
    <definedName name="WEWRWR_62" localSheetId="4">#N/A</definedName>
    <definedName name="WEWRWR_62">#N/A</definedName>
    <definedName name="WEWRWR_63" localSheetId="4">#N/A</definedName>
    <definedName name="WEWRWR_63">#N/A</definedName>
    <definedName name="WEWRWR_64" localSheetId="4">#N/A</definedName>
    <definedName name="WEWRWR_64">#N/A</definedName>
    <definedName name="WEWRWR_65" localSheetId="4">#N/A</definedName>
    <definedName name="WEWRWR_65">#N/A</definedName>
    <definedName name="WEWRWR_66" localSheetId="4">#N/A</definedName>
    <definedName name="WEWRWR_66">#N/A</definedName>
    <definedName name="WEWRWR_67" localSheetId="4">#N/A</definedName>
    <definedName name="WEWRWR_67">#N/A</definedName>
    <definedName name="WEWRWR_68" localSheetId="4">#N/A</definedName>
    <definedName name="WEWRWR_68">#N/A</definedName>
    <definedName name="WEWRWR_69" localSheetId="4">#N/A</definedName>
    <definedName name="WEWRWR_69">#N/A</definedName>
    <definedName name="WEWRWR_7" localSheetId="4">#N/A</definedName>
    <definedName name="WEWRWR_7">#N/A</definedName>
    <definedName name="WEWRWR_70" localSheetId="4">#N/A</definedName>
    <definedName name="WEWRWR_70">#N/A</definedName>
    <definedName name="WEWRWR_71" localSheetId="4">#N/A</definedName>
    <definedName name="WEWRWR_71">#N/A</definedName>
    <definedName name="WEWRWR_72" localSheetId="4">#N/A</definedName>
    <definedName name="WEWRWR_72">#N/A</definedName>
    <definedName name="WEWRWR_8" localSheetId="4">#N/A</definedName>
    <definedName name="WEWRWR_8">#N/A</definedName>
    <definedName name="WEWRWR_9" localSheetId="4">#N/A</definedName>
    <definedName name="WEWRWR_9">#N/A</definedName>
    <definedName name="WHITETOPPING" localSheetId="4">#REF!</definedName>
    <definedName name="WHITETOPPING">#REF!</definedName>
    <definedName name="wrn.ACABINT." localSheetId="5">#REF!</definedName>
    <definedName name="wrn.ACABINT." localSheetId="6">#REF!</definedName>
    <definedName name="wrn.ACABINT." localSheetId="4" hidden="1">{#N/A,#N/A,FALSE,"SS";#N/A,#N/A,FALSE,"TER1";#N/A,#N/A,FALSE,"TER2";#N/A,#N/A,FALSE,"TER3";#N/A,#N/A,FALSE,"TP1";#N/A,#N/A,FALSE,"TP2";#N/A,#N/A,FALSE,"TP3";#N/A,#N/A,FALSE,"DI1";#N/A,#N/A,FALSE,"DI2";#N/A,#N/A,FALSE,"DI3";#N/A,#N/A,FALSE,"DS1";#N/A,#N/A,FALSE,"DS2";#N/A,#N/A,FALSE,"CM"}</definedName>
    <definedName name="wrn.ACABINT." localSheetId="0">#REF!</definedName>
    <definedName name="wrn.ACABINT.">#REF!</definedName>
    <definedName name="wrn.ACABINT._.TOT." localSheetId="5">#REF!</definedName>
    <definedName name="wrn.ACABINT._.TOT." localSheetId="6">#REF!</definedName>
    <definedName name="wrn.ACABINT._.TOT." localSheetId="4" hidden="1">{#N/A,#N/A,FALSE,"SS 1";#N/A,#N/A,FALSE,"TER 1 (A)";#N/A,#N/A,FALSE,"SS 2";#N/A,#N/A,FALSE,"TER 1 (B)";#N/A,#N/A,FALSE,"TER 1 (C)";#N/A,#N/A,FALSE,"TER 1 (D)";#N/A,#N/A,FALSE,"TER 1 (E)";#N/A,#N/A,FALSE,"TER 2 "}</definedName>
    <definedName name="wrn.ACABINT._.TOT." localSheetId="0">#REF!</definedName>
    <definedName name="wrn.ACABINT._.TOT.">#REF!</definedName>
    <definedName name="wrn.FACHADA." localSheetId="5">#REF!</definedName>
    <definedName name="wrn.FACHADA." localSheetId="6">#REF!</definedName>
    <definedName name="wrn.FACHADA." localSheetId="4" hidden="1">{#N/A,#N/A,TRUE,"TER  EXT";#N/A,#N/A,TRUE,"TER  EXT";#N/A,#N/A,TRUE,"LAT  ESQ";#N/A,#N/A,TRUE,"FRONTAL";#N/A,#N/A,TRUE,"POST";#N/A,#N/A,TRUE,"LAT  DIR"}</definedName>
    <definedName name="wrn.FACHADA." localSheetId="0">#REF!</definedName>
    <definedName name="wrn.FACHADA.">#REF!</definedName>
    <definedName name="wrn.LEVFER." localSheetId="5">#REF!</definedName>
    <definedName name="wrn.LEVFER." localSheetId="6">#REF!</definedName>
    <definedName name="wrn.LEVFER." localSheetId="4" hidden="1">{#N/A,#N/A,FALSE,"LEVFER V2 P";#N/A,#N/A,FALSE,"LEVFER V2 P10%"}</definedName>
    <definedName name="wrn.LEVFER." localSheetId="0">#REF!</definedName>
    <definedName name="wrn.LEVFER.">#REF!</definedName>
    <definedName name="wrn.mo2." localSheetId="5">#REF!</definedName>
    <definedName name="wrn.mo2." localSheetId="6">#REF!</definedName>
    <definedName name="wrn.mo2." localSheetId="4" hidden="1">{#N/A,#N/A,FALSE,"MO (2)"}</definedName>
    <definedName name="wrn.mo2." localSheetId="0">#REF!</definedName>
    <definedName name="wrn.mo2.">#REF!</definedName>
    <definedName name="wrn.mo2._1" localSheetId="5">#REF!</definedName>
    <definedName name="wrn.mo2._1" localSheetId="6">#REF!</definedName>
    <definedName name="wrn.mo2._1" localSheetId="4" hidden="1">{#N/A,#N/A,FALSE,"MO (2)"}</definedName>
    <definedName name="wrn.mo2._1" localSheetId="0">#REF!</definedName>
    <definedName name="wrn.mo2._1">#REF!</definedName>
    <definedName name="wrn.PENDENCIAS." localSheetId="5">#REF!</definedName>
    <definedName name="wrn.PENDENCIAS." localSheetId="6">#REF!</definedName>
    <definedName name="wrn.PENDENCIAS." localSheetId="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0">#REF!</definedName>
    <definedName name="wrn.PENDENCIAS.">#REF!</definedName>
    <definedName name="wrn.PLANILHAS." localSheetId="4" hidden="1">{#N/A,#N/A,FALSE,"PL. LT 01 - TO134";#N/A,#N/A,FALSE,"PL. LT 02 - TO255";#N/A,#N/A,FALSE,"PL. LT 03 - TO255";#N/A,#N/A,FALSE,"PL. LT 04 - TO374";#N/A,#N/A,FALSE,"PL. LT 05 - TO050";#N/A,#N/A,FALSE,"PL. LT 06 - TO050";#N/A,#N/A,FALSE,"PL. LT 07 - TO280";#N/A,#N/A,FALSE,"PL. LT 08 - TO280";#N/A,#N/A,FALSE,"PL. LT 09 - TO280";#N/A,#N/A,FALSE,"PL. LT 10 - TO373";#N/A,#N/A,FALSE,"PL. LT 11 - TO373";#N/A,#N/A,FALSE,"PL LT 12 - TO373";#N/A,#N/A,FALSE,"PL LT 13 - TO050";#N/A,#N/A,FALSE,"PL LT 14 - TO050";#N/A,#N/A,FALSE,"PL LT 15 - TO050";#N/A,#N/A,FALSE,"PL LT 16 - TO255"}</definedName>
    <definedName name="wrn.PLANILHAS." hidden="1">{#N/A,#N/A,FALSE,"PL. LT 01 - TO134";#N/A,#N/A,FALSE,"PL. LT 02 - TO255";#N/A,#N/A,FALSE,"PL. LT 03 - TO255";#N/A,#N/A,FALSE,"PL. LT 04 - TO374";#N/A,#N/A,FALSE,"PL. LT 05 - TO050";#N/A,#N/A,FALSE,"PL. LT 06 - TO050";#N/A,#N/A,FALSE,"PL. LT 07 - TO280";#N/A,#N/A,FALSE,"PL. LT 08 - TO280";#N/A,#N/A,FALSE,"PL. LT 09 - TO280";#N/A,#N/A,FALSE,"PL. LT 10 - TO373";#N/A,#N/A,FALSE,"PL. LT 11 - TO373";#N/A,#N/A,FALSE,"PL LT 12 - TO373";#N/A,#N/A,FALSE,"PL LT 13 - TO050";#N/A,#N/A,FALSE,"PL LT 14 - TO050";#N/A,#N/A,FALSE,"PL LT 15 - TO050";#N/A,#N/A,FALSE,"PL LT 16 - TO255"}</definedName>
    <definedName name="wrn.RELAT_EAP." localSheetId="5">#REF!</definedName>
    <definedName name="wrn.RELAT_EAP." localSheetId="6">#REF!</definedName>
    <definedName name="wrn.RELAT_EAP.">#REF!</definedName>
    <definedName name="wrn.relext." localSheetId="5">#REF!</definedName>
    <definedName name="wrn.relext." localSheetId="6">#REF!</definedName>
    <definedName name="wrn.relext." localSheetId="4" hidden="1">{#N/A,#N/A,TRUE,"Plan1"}</definedName>
    <definedName name="wrn.relext." localSheetId="0">#REF!</definedName>
    <definedName name="wrn.relext.">#REF!</definedName>
    <definedName name="wrn.relext._1" localSheetId="5">#REF!</definedName>
    <definedName name="wrn.relext._1" localSheetId="6">#REF!</definedName>
    <definedName name="wrn.relext._1" localSheetId="4" hidden="1">{#N/A,#N/A,TRUE,"Plan1"}</definedName>
    <definedName name="wrn.relext._1" localSheetId="0">#REF!</definedName>
    <definedName name="wrn.relext._1">#REF!</definedName>
    <definedName name="wrn.SERV._.PAVTO." localSheetId="5">#REF!</definedName>
    <definedName name="wrn.SERV._.PAVTO." localSheetId="6">#REF!</definedName>
    <definedName name="wrn.SERV._.PAVTO." localSheetId="4" hidden="1">{#N/A,#N/A,FALSE,"SS 1";#N/A,#N/A,FALSE,"SS 2";#N/A,#N/A,FALSE,"TER 1 (1)";#N/A,#N/A,FALSE,"TER 1 (2)";#N/A,#N/A,FALSE,"TER 2 ";#N/A,#N/A,FALSE,"TP  (1)";#N/A,#N/A,FALSE,"TP  (2)";#N/A,#N/A,FALSE,"CM BAR"}</definedName>
    <definedName name="wrn.SERV._.PAVTO." localSheetId="0">#REF!</definedName>
    <definedName name="wrn.SERV._.PAVTO.">#REF!</definedName>
    <definedName name="wrn.Tipo." localSheetId="5">#REF!</definedName>
    <definedName name="wrn.Tipo." localSheetId="6">#REF!</definedName>
    <definedName name="wrn.Tipo." localSheetId="4" hidden="1">{#N/A,#N/A,TRUE,"Serviços"}</definedName>
    <definedName name="wrn.Tipo." localSheetId="0">#REF!</definedName>
    <definedName name="wrn.Tipo.">#REF!</definedName>
    <definedName name="wrn.Tipo.." localSheetId="5">#REF!</definedName>
    <definedName name="wrn.Tipo.." localSheetId="6">#REF!</definedName>
    <definedName name="wrn.Tipo.." localSheetId="4" hidden="1">{#N/A,#N/A,TRUE,"Serviços"}</definedName>
    <definedName name="wrn.Tipo.." localSheetId="0">#REF!</definedName>
    <definedName name="wrn.Tipo..">#REF!</definedName>
    <definedName name="www" localSheetId="4">#REF!</definedName>
    <definedName name="www">#REF!</definedName>
    <definedName name="wwwww" localSheetId="5">#REF!</definedName>
    <definedName name="wwwww" localSheetId="6">#REF!</definedName>
    <definedName name="wwwww" localSheetId="4" hidden="1">{#N/A,#N/A,FALSE,"MO (2)"}</definedName>
    <definedName name="wwwww" localSheetId="0">#REF!</definedName>
    <definedName name="wwwww">#REF!</definedName>
    <definedName name="wwwwww" localSheetId="5">#REF!</definedName>
    <definedName name="wwwwww" localSheetId="6">#REF!</definedName>
    <definedName name="wwwwww" localSheetId="4" hidden="1">{#N/A,#N/A,FALSE,"MO (2)"}</definedName>
    <definedName name="wwwwww" localSheetId="0">#REF!</definedName>
    <definedName name="wwwwww">#REF!</definedName>
    <definedName name="x" localSheetId="4">[101]Equipamentos!#REF!</definedName>
    <definedName name="x">[101]Equipamentos!#REF!</definedName>
    <definedName name="x_10" localSheetId="4">[101]Equipamentos!#REF!</definedName>
    <definedName name="x_10">[101]Equipamentos!#REF!</definedName>
    <definedName name="x_25" localSheetId="4">[102]Equipamentos!#REF!</definedName>
    <definedName name="x_25">[102]Equipamentos!#REF!</definedName>
    <definedName name="x_27" localSheetId="4">[101]Equipamentos!#REF!</definedName>
    <definedName name="x_27">[101]Equipamentos!#REF!</definedName>
    <definedName name="x_29" localSheetId="4">[103]Equipamentos!#REF!</definedName>
    <definedName name="x_29">[103]Equipamentos!#REF!</definedName>
    <definedName name="x_31" localSheetId="4">[103]Equipamentos!#REF!</definedName>
    <definedName name="x_31">[103]Equipamentos!#REF!</definedName>
    <definedName name="x_9" localSheetId="4">[101]Equipamentos!#REF!</definedName>
    <definedName name="x_9">[101]Equipamentos!#REF!</definedName>
    <definedName name="X1a" localSheetId="4">#REF!</definedName>
    <definedName name="X1a">#REF!</definedName>
    <definedName name="X2a" localSheetId="4">#REF!</definedName>
    <definedName name="X2a">#REF!</definedName>
    <definedName name="XLS">#N/A</definedName>
    <definedName name="xx" localSheetId="4">#N/A</definedName>
    <definedName name="xx">#N/A</definedName>
    <definedName name="xx_38" localSheetId="4">#N/A</definedName>
    <definedName name="xx_38">#N/A</definedName>
    <definedName name="XXX" localSheetId="1">#REF!</definedName>
    <definedName name="XXX" localSheetId="3">#REF!</definedName>
    <definedName name="XXX" localSheetId="2">#REF!</definedName>
    <definedName name="XXX" localSheetId="5">#REF!</definedName>
    <definedName name="XXX" localSheetId="6">#REF!</definedName>
    <definedName name="XXX" localSheetId="4">#N/A</definedName>
    <definedName name="XXX">#REF!</definedName>
    <definedName name="XXX_1" localSheetId="4">#N/A</definedName>
    <definedName name="XXX_1">#N/A</definedName>
    <definedName name="XXX_10" localSheetId="4">#N/A</definedName>
    <definedName name="XXX_10">#N/A</definedName>
    <definedName name="XXX_12" localSheetId="4">#N/A</definedName>
    <definedName name="XXX_12">#N/A</definedName>
    <definedName name="XXX_13" localSheetId="4">#N/A</definedName>
    <definedName name="XXX_13">#N/A</definedName>
    <definedName name="XXX_14" localSheetId="4">#N/A</definedName>
    <definedName name="XXX_14">#N/A</definedName>
    <definedName name="XXX_19" localSheetId="4">#N/A</definedName>
    <definedName name="XXX_19">#N/A</definedName>
    <definedName name="XXX_2" localSheetId="4">#N/A</definedName>
    <definedName name="XXX_2">#N/A</definedName>
    <definedName name="XXX_21" localSheetId="4">#N/A</definedName>
    <definedName name="XXX_21">#N/A</definedName>
    <definedName name="XXX_22" localSheetId="4">#N/A</definedName>
    <definedName name="XXX_22">#N/A</definedName>
    <definedName name="XXX_23" localSheetId="4">#N/A</definedName>
    <definedName name="XXX_23">#N/A</definedName>
    <definedName name="XXX_24" localSheetId="4">#N/A</definedName>
    <definedName name="XXX_24">#N/A</definedName>
    <definedName name="XXX_25" localSheetId="4">#N/A</definedName>
    <definedName name="XXX_25">#N/A</definedName>
    <definedName name="XXX_26" localSheetId="4">#N/A</definedName>
    <definedName name="XXX_26">#N/A</definedName>
    <definedName name="XXX_27" localSheetId="4">#N/A</definedName>
    <definedName name="XXX_27">#N/A</definedName>
    <definedName name="XXX_28" localSheetId="4">#N/A</definedName>
    <definedName name="XXX_28">#N/A</definedName>
    <definedName name="XXX_29" localSheetId="4">#N/A</definedName>
    <definedName name="XXX_29">#N/A</definedName>
    <definedName name="XXX_3" localSheetId="4">#N/A</definedName>
    <definedName name="XXX_3">#N/A</definedName>
    <definedName name="XXX_30" localSheetId="4">#N/A</definedName>
    <definedName name="XXX_30">#N/A</definedName>
    <definedName name="XXX_31" localSheetId="4">#N/A</definedName>
    <definedName name="XXX_31">#N/A</definedName>
    <definedName name="XXX_32" localSheetId="4">#N/A</definedName>
    <definedName name="XXX_32">#N/A</definedName>
    <definedName name="XXX_33" localSheetId="4">#N/A</definedName>
    <definedName name="XXX_33">#N/A</definedName>
    <definedName name="XXX_34" localSheetId="4">#N/A</definedName>
    <definedName name="XXX_34">#N/A</definedName>
    <definedName name="XXX_35" localSheetId="4">#N/A</definedName>
    <definedName name="XXX_35">#N/A</definedName>
    <definedName name="XXX_36" localSheetId="4">#N/A</definedName>
    <definedName name="XXX_36">#N/A</definedName>
    <definedName name="XXX_37" localSheetId="4">#N/A</definedName>
    <definedName name="XXX_37">#N/A</definedName>
    <definedName name="XXX_38" localSheetId="4">#N/A</definedName>
    <definedName name="XXX_38">#N/A</definedName>
    <definedName name="XXX_39" localSheetId="4">#N/A</definedName>
    <definedName name="XXX_39">#N/A</definedName>
    <definedName name="XXX_4" localSheetId="4">#N/A</definedName>
    <definedName name="XXX_4">#N/A</definedName>
    <definedName name="XXX_40" localSheetId="4">#N/A</definedName>
    <definedName name="XXX_40">#N/A</definedName>
    <definedName name="XXX_41" localSheetId="4">#N/A</definedName>
    <definedName name="XXX_41">#N/A</definedName>
    <definedName name="XXX_42" localSheetId="4">#N/A</definedName>
    <definedName name="XXX_42">#N/A</definedName>
    <definedName name="XXX_43" localSheetId="4">#N/A</definedName>
    <definedName name="XXX_43">#N/A</definedName>
    <definedName name="XXX_44" localSheetId="4">#N/A</definedName>
    <definedName name="XXX_44">#N/A</definedName>
    <definedName name="XXX_45" localSheetId="4">#N/A</definedName>
    <definedName name="XXX_45">#N/A</definedName>
    <definedName name="XXX_46" localSheetId="4">#N/A</definedName>
    <definedName name="XXX_46">#N/A</definedName>
    <definedName name="XXX_47" localSheetId="4">#N/A</definedName>
    <definedName name="XXX_47">#N/A</definedName>
    <definedName name="XXX_48" localSheetId="4">#N/A</definedName>
    <definedName name="XXX_48">#N/A</definedName>
    <definedName name="XXX_5" localSheetId="4">#N/A</definedName>
    <definedName name="XXX_5">#N/A</definedName>
    <definedName name="XXX_51" localSheetId="4">#N/A</definedName>
    <definedName name="XXX_51">#N/A</definedName>
    <definedName name="XXX_52" localSheetId="4">#N/A</definedName>
    <definedName name="XXX_52">#N/A</definedName>
    <definedName name="XXX_53" localSheetId="4">#N/A</definedName>
    <definedName name="XXX_53">#N/A</definedName>
    <definedName name="XXX_54" localSheetId="4">#N/A</definedName>
    <definedName name="XXX_54">#N/A</definedName>
    <definedName name="XXX_55" localSheetId="4">#N/A</definedName>
    <definedName name="XXX_55">#N/A</definedName>
    <definedName name="XXX_56" localSheetId="4">#N/A</definedName>
    <definedName name="XXX_56">#N/A</definedName>
    <definedName name="XXX_57" localSheetId="4">#N/A</definedName>
    <definedName name="XXX_57">#N/A</definedName>
    <definedName name="XXX_58" localSheetId="4">#N/A</definedName>
    <definedName name="XXX_58">#N/A</definedName>
    <definedName name="XXX_59" localSheetId="4">#N/A</definedName>
    <definedName name="XXX_59">#N/A</definedName>
    <definedName name="XXX_6" localSheetId="4">#N/A</definedName>
    <definedName name="XXX_6">#N/A</definedName>
    <definedName name="XXX_60" localSheetId="4">#N/A</definedName>
    <definedName name="XXX_60">#N/A</definedName>
    <definedName name="XXX_61" localSheetId="4">#N/A</definedName>
    <definedName name="XXX_61">#N/A</definedName>
    <definedName name="XXX_62" localSheetId="4">#N/A</definedName>
    <definedName name="XXX_62">#N/A</definedName>
    <definedName name="XXX_63" localSheetId="4">#N/A</definedName>
    <definedName name="XXX_63">#N/A</definedName>
    <definedName name="XXX_64" localSheetId="4">#N/A</definedName>
    <definedName name="XXX_64">#N/A</definedName>
    <definedName name="XXX_65" localSheetId="4">#N/A</definedName>
    <definedName name="XXX_65">#N/A</definedName>
    <definedName name="XXX_66" localSheetId="4">#N/A</definedName>
    <definedName name="XXX_66">#N/A</definedName>
    <definedName name="XXX_67" localSheetId="4">#N/A</definedName>
    <definedName name="XXX_67">#N/A</definedName>
    <definedName name="XXX_68" localSheetId="4">#N/A</definedName>
    <definedName name="XXX_68">#N/A</definedName>
    <definedName name="XXX_69" localSheetId="4">#N/A</definedName>
    <definedName name="XXX_69">#N/A</definedName>
    <definedName name="XXX_7" localSheetId="4">#N/A</definedName>
    <definedName name="XXX_7">#N/A</definedName>
    <definedName name="XXX_70" localSheetId="4">#N/A</definedName>
    <definedName name="XXX_70">#N/A</definedName>
    <definedName name="XXX_71" localSheetId="4">#N/A</definedName>
    <definedName name="XXX_71">#N/A</definedName>
    <definedName name="XXX_72" localSheetId="4">#N/A</definedName>
    <definedName name="XXX_72">#N/A</definedName>
    <definedName name="XXX_8" localSheetId="4">#N/A</definedName>
    <definedName name="XXX_8">#N/A</definedName>
    <definedName name="XXX_9" localSheetId="4">#N/A</definedName>
    <definedName name="XXX_9">#N/A</definedName>
    <definedName name="XXX1">#N/A</definedName>
    <definedName name="xxxaa" localSheetId="4" hidden="1">{#N/A,#N/A,FALSE,"MO (2)"}</definedName>
    <definedName name="xxxaa" hidden="1">{#N/A,#N/A,FALSE,"MO (2)"}</definedName>
    <definedName name="xxxxx" localSheetId="5">#REF!</definedName>
    <definedName name="xxxxx" localSheetId="6">#REF!</definedName>
    <definedName name="xxxxx" localSheetId="4" hidden="1">{#N/A,#N/A,FALSE,"MO (2)"}</definedName>
    <definedName name="xxxxx" localSheetId="0">#REF!</definedName>
    <definedName name="xxxxx">#REF!</definedName>
    <definedName name="Y" localSheetId="4" hidden="1">{#N/A,#N/A,FALSE,"MO (2)"}</definedName>
    <definedName name="Y" hidden="1">{#N/A,#N/A,FALSE,"MO (2)"}</definedName>
    <definedName name="yy" localSheetId="5">#REF!</definedName>
    <definedName name="yy" localSheetId="6">#REF!</definedName>
    <definedName name="yy" localSheetId="4" hidden="1">{#N/A,#N/A,TRUE,"Serviços"}</definedName>
    <definedName name="yy" localSheetId="0">#REF!</definedName>
    <definedName name="yy">#REF!</definedName>
    <definedName name="z" localSheetId="5">#REF!</definedName>
    <definedName name="z" localSheetId="6">#REF!</definedName>
    <definedName name="z" localSheetId="4" hidden="1">{#N/A,#N/A,FALSE,"MO (2)"}</definedName>
    <definedName name="z" localSheetId="0">#REF!</definedName>
    <definedName name="z">#REF!</definedName>
    <definedName name="z_1" localSheetId="5">#REF!</definedName>
    <definedName name="z_1" localSheetId="6">#REF!</definedName>
    <definedName name="z_1" localSheetId="4" hidden="1">{#N/A,#N/A,FALSE,"MO (2)"}</definedName>
    <definedName name="z_1" localSheetId="0">#REF!</definedName>
    <definedName name="z_1">#REF!</definedName>
    <definedName name="Z_5FBB764B_31D2_4FFA_9790_D725B7D12929_.wvu.PrintArea" localSheetId="4" hidden="1">CRONOGRAMA!$A$1:$D$18</definedName>
    <definedName name="Z_802E30CF_D1AA_45DE_90FA_1051DEC4A131_.wvu.PrintArea" localSheetId="4" hidden="1">CRONOGRAMA!$A$1:$D$18</definedName>
    <definedName name="Z_C6BF7B0E_38D2_4D39_8BBD_1D3FA91EA7B7_.wvu.PrintArea" localSheetId="4" hidden="1">CRONOGRAMA!$A$1:$D$18</definedName>
    <definedName name="zaza" localSheetId="5">#REF!</definedName>
    <definedName name="zaza" localSheetId="6">#REF!</definedName>
    <definedName name="zaza" localSheetId="4" hidden="1">{#N/A,#N/A,FALSE,"MO (2)"}</definedName>
    <definedName name="zaza" localSheetId="0">#REF!</definedName>
    <definedName name="zaza">#REF!</definedName>
    <definedName name="zaza_1" localSheetId="5">#REF!</definedName>
    <definedName name="zaza_1" localSheetId="6">#REF!</definedName>
    <definedName name="zaza_1" localSheetId="4" hidden="1">{#N/A,#N/A,FALSE,"MO (2)"}</definedName>
    <definedName name="zaza_1" localSheetId="0">#REF!</definedName>
    <definedName name="zaza_1">#REF!</definedName>
    <definedName name="ZONASUL">'[85]CUSTO ZONA SUL'!$A$3:$N$21</definedName>
    <definedName name="zxz" localSheetId="4" hidden="1">{#N/A,#N/A,FALSE,"MO (2)"}</definedName>
    <definedName name="zxz" hidden="1">{#N/A,#N/A,FALSE,"MO (2)"}</definedName>
    <definedName name="ZZ">[39]MARSHALL!$B$14:$D$14</definedName>
    <definedName name="ZZZZZ" localSheetId="4">{#N/A,#N/A,FALSE,"MO (2)"}</definedName>
    <definedName name="ZZZZZ">{#N/A,#N/A,FALSE,"MO (2)"}</definedName>
  </definedNames>
  <calcPr calcId="152511"/>
  <extLst>
    <ext uri="GoogleSheetsCustomDataVersion1">
      <go:sheetsCustomData xmlns:go="http://customooxmlschemas.google.com/" r:id="rId125" roundtripDataSignature="AMtx7mhTrD9pxec2f3sk7R2bwqTIOT4kuA=="/>
    </ext>
  </extLst>
</workbook>
</file>

<file path=xl/calcChain.xml><?xml version="1.0" encoding="utf-8"?>
<calcChain xmlns="http://schemas.openxmlformats.org/spreadsheetml/2006/main">
  <c r="G16" i="52" l="1"/>
  <c r="F16" i="52"/>
  <c r="E16" i="52"/>
  <c r="G13" i="52"/>
  <c r="F13" i="52"/>
  <c r="I13" i="52" s="1"/>
  <c r="E13" i="52"/>
  <c r="F11" i="52"/>
  <c r="G11" i="52"/>
  <c r="E11" i="52"/>
  <c r="B2" i="52"/>
  <c r="I16" i="52"/>
  <c r="I11" i="52" l="1"/>
  <c r="I29" i="5" l="1"/>
  <c r="I28" i="5"/>
  <c r="I27" i="5"/>
  <c r="D16" i="51"/>
  <c r="D18" i="51" s="1"/>
  <c r="C15" i="51"/>
  <c r="D10" i="51"/>
  <c r="D7" i="51"/>
  <c r="C7" i="51"/>
  <c r="G29" i="5"/>
  <c r="G28" i="5"/>
  <c r="G27" i="5"/>
  <c r="G20" i="5"/>
  <c r="G19" i="5"/>
  <c r="G18" i="5"/>
  <c r="G17" i="5"/>
  <c r="G16" i="5"/>
  <c r="G13" i="5"/>
  <c r="C34" i="5" l="1"/>
  <c r="C9" i="51"/>
  <c r="C10" i="51" s="1"/>
  <c r="D15" i="51"/>
  <c r="C16" i="51" l="1"/>
  <c r="C17" i="51" s="1"/>
  <c r="H16" i="5"/>
  <c r="J16" i="5" s="1"/>
  <c r="H18" i="5"/>
  <c r="J18" i="5" s="1"/>
  <c r="B41" i="37" l="1"/>
  <c r="D37" i="37"/>
  <c r="E35" i="37"/>
  <c r="L30" i="37"/>
  <c r="J30" i="37"/>
  <c r="K30" i="37" s="1"/>
  <c r="L29" i="37"/>
  <c r="J29" i="37"/>
  <c r="K29" i="37" s="1"/>
  <c r="E24" i="37"/>
  <c r="E23" i="37"/>
  <c r="L18" i="37"/>
  <c r="J18" i="37"/>
  <c r="K18" i="37" s="1"/>
  <c r="L15" i="37"/>
  <c r="J15" i="37"/>
  <c r="K15" i="37" s="1"/>
  <c r="M8" i="37"/>
  <c r="D8" i="37"/>
  <c r="E8" i="37" s="1"/>
  <c r="C6" i="37"/>
  <c r="C5" i="37"/>
  <c r="B5" i="37"/>
  <c r="C4" i="37"/>
  <c r="B59" i="27"/>
  <c r="D55" i="27"/>
  <c r="E53" i="27"/>
  <c r="L48" i="27"/>
  <c r="J48" i="27"/>
  <c r="K48" i="27" s="1"/>
  <c r="L45" i="27"/>
  <c r="J45" i="27"/>
  <c r="K45" i="27" s="1"/>
  <c r="L42" i="27"/>
  <c r="J42" i="27"/>
  <c r="K42" i="27" s="1"/>
  <c r="L41" i="27"/>
  <c r="J41" i="27"/>
  <c r="K41" i="27" s="1"/>
  <c r="L40" i="27"/>
  <c r="J40" i="27"/>
  <c r="K40" i="27" s="1"/>
  <c r="L37" i="27"/>
  <c r="J37" i="27"/>
  <c r="K37" i="27" s="1"/>
  <c r="L36" i="27"/>
  <c r="J36" i="27"/>
  <c r="K36" i="27" s="1"/>
  <c r="E31" i="27"/>
  <c r="E30" i="27"/>
  <c r="L27" i="27"/>
  <c r="J27" i="27"/>
  <c r="K27" i="27" s="1"/>
  <c r="L24" i="27"/>
  <c r="J24" i="27"/>
  <c r="K24" i="27" s="1"/>
  <c r="L23" i="27"/>
  <c r="J23" i="27"/>
  <c r="K23" i="27" s="1"/>
  <c r="L22" i="27"/>
  <c r="J22" i="27"/>
  <c r="K22" i="27" s="1"/>
  <c r="L21" i="27"/>
  <c r="J21" i="27"/>
  <c r="K21" i="27" s="1"/>
  <c r="L20" i="27"/>
  <c r="J20" i="27"/>
  <c r="K20" i="27" s="1"/>
  <c r="L16" i="27"/>
  <c r="J16" i="27"/>
  <c r="K16" i="27" s="1"/>
  <c r="M8" i="27"/>
  <c r="D8" i="27"/>
  <c r="E8" i="27" s="1"/>
  <c r="E55" i="27" s="1"/>
  <c r="C6" i="27"/>
  <c r="C5" i="27"/>
  <c r="C4" i="27"/>
  <c r="B4" i="27"/>
  <c r="B58" i="24"/>
  <c r="D54" i="24"/>
  <c r="E52" i="24"/>
  <c r="L47" i="24"/>
  <c r="J47" i="24"/>
  <c r="K47" i="24" s="1"/>
  <c r="L44" i="24"/>
  <c r="J44" i="24"/>
  <c r="K44" i="24" s="1"/>
  <c r="L41" i="24"/>
  <c r="J41" i="24"/>
  <c r="K41" i="24" s="1"/>
  <c r="L40" i="24"/>
  <c r="J40" i="24"/>
  <c r="K40" i="24" s="1"/>
  <c r="L37" i="24"/>
  <c r="J37" i="24"/>
  <c r="K37" i="24" s="1"/>
  <c r="L36" i="24"/>
  <c r="J36" i="24"/>
  <c r="K36" i="24" s="1"/>
  <c r="E31" i="24"/>
  <c r="E30" i="24"/>
  <c r="L27" i="24"/>
  <c r="J27" i="24"/>
  <c r="K27" i="24" s="1"/>
  <c r="L24" i="24"/>
  <c r="J24" i="24"/>
  <c r="K24" i="24" s="1"/>
  <c r="L23" i="24"/>
  <c r="J23" i="24"/>
  <c r="K23" i="24" s="1"/>
  <c r="L22" i="24"/>
  <c r="J22" i="24"/>
  <c r="K22" i="24" s="1"/>
  <c r="L21" i="24"/>
  <c r="J21" i="24"/>
  <c r="K21" i="24" s="1"/>
  <c r="L20" i="24"/>
  <c r="J20" i="24"/>
  <c r="K20" i="24" s="1"/>
  <c r="L16" i="24"/>
  <c r="J16" i="24"/>
  <c r="K16" i="24" s="1"/>
  <c r="M8" i="24"/>
  <c r="D8" i="24"/>
  <c r="E8" i="24" s="1"/>
  <c r="E54" i="24" s="1"/>
  <c r="C6" i="24"/>
  <c r="C5" i="24"/>
  <c r="C4" i="24"/>
  <c r="B4" i="24"/>
  <c r="H29" i="5"/>
  <c r="H28" i="5"/>
  <c r="H27" i="5"/>
  <c r="H20" i="5"/>
  <c r="H19" i="5"/>
  <c r="H17" i="5"/>
  <c r="H13" i="5"/>
  <c r="J13" i="5" s="1"/>
  <c r="D11" i="52" s="1"/>
  <c r="F12" i="52" l="1"/>
  <c r="E12" i="52"/>
  <c r="G12" i="52"/>
  <c r="M27" i="24"/>
  <c r="M40" i="24"/>
  <c r="M37" i="27"/>
  <c r="M22" i="24"/>
  <c r="M18" i="37"/>
  <c r="M24" i="27"/>
  <c r="M21" i="27"/>
  <c r="M45" i="27"/>
  <c r="M48" i="27"/>
  <c r="M27" i="27"/>
  <c r="M15" i="37"/>
  <c r="M22" i="37" s="1"/>
  <c r="M23" i="37" s="1"/>
  <c r="M25" i="37" s="1"/>
  <c r="M37" i="24"/>
  <c r="M44" i="24"/>
  <c r="M22" i="27"/>
  <c r="M30" i="37"/>
  <c r="M21" i="24"/>
  <c r="M36" i="27"/>
  <c r="J29" i="5"/>
  <c r="E54" i="27"/>
  <c r="J58" i="27" s="1"/>
  <c r="M16" i="24"/>
  <c r="M47" i="24"/>
  <c r="M40" i="27"/>
  <c r="M20" i="24"/>
  <c r="M23" i="24"/>
  <c r="M20" i="27"/>
  <c r="M41" i="27"/>
  <c r="M36" i="24"/>
  <c r="M24" i="24"/>
  <c r="M41" i="24"/>
  <c r="M42" i="27"/>
  <c r="J28" i="5"/>
  <c r="J27" i="5"/>
  <c r="D16" i="52" s="1"/>
  <c r="M16" i="27"/>
  <c r="M23" i="27"/>
  <c r="E53" i="24"/>
  <c r="E37" i="37"/>
  <c r="E36" i="37"/>
  <c r="M29" i="37"/>
  <c r="M33" i="37" s="1"/>
  <c r="F17" i="52" l="1"/>
  <c r="G17" i="52"/>
  <c r="E17" i="52"/>
  <c r="M24" i="37"/>
  <c r="M51" i="27"/>
  <c r="M50" i="24"/>
  <c r="M34" i="37"/>
  <c r="M38" i="37" s="1"/>
  <c r="M39" i="37" s="1"/>
  <c r="M29" i="24"/>
  <c r="J40" i="37"/>
  <c r="J17" i="5"/>
  <c r="J20" i="5"/>
  <c r="M29" i="27"/>
  <c r="J57" i="24"/>
  <c r="J19" i="5"/>
  <c r="D13" i="52" l="1"/>
  <c r="G14" i="52" s="1"/>
  <c r="G19" i="52" s="1"/>
  <c r="M35" i="37"/>
  <c r="M36" i="37" s="1"/>
  <c r="M31" i="24"/>
  <c r="M30" i="24"/>
  <c r="M32" i="24" s="1"/>
  <c r="M51" i="24" s="1"/>
  <c r="J32" i="5"/>
  <c r="J23" i="5"/>
  <c r="M31" i="27"/>
  <c r="M30" i="27"/>
  <c r="M32" i="27" s="1"/>
  <c r="M52" i="27" s="1"/>
  <c r="D18" i="52" l="1"/>
  <c r="C13" i="52" s="1"/>
  <c r="F14" i="52"/>
  <c r="F19" i="52" s="1"/>
  <c r="E14" i="52"/>
  <c r="E19" i="52" s="1"/>
  <c r="E20" i="52" s="1"/>
  <c r="M37" i="37"/>
  <c r="M55" i="24"/>
  <c r="M56" i="24" s="1"/>
  <c r="M52" i="24"/>
  <c r="M53" i="24" s="1"/>
  <c r="J33" i="5"/>
  <c r="J34" i="5" s="1"/>
  <c r="J35" i="5" s="1"/>
  <c r="M53" i="27"/>
  <c r="M54" i="27" s="1"/>
  <c r="M56" i="27"/>
  <c r="M57" i="27" s="1"/>
  <c r="C11" i="52" l="1"/>
  <c r="C16" i="52"/>
  <c r="F20" i="52"/>
  <c r="G20" i="52" s="1"/>
  <c r="I18" i="52"/>
  <c r="M55" i="27"/>
  <c r="M54" i="24"/>
  <c r="C18" i="52" l="1"/>
</calcChain>
</file>

<file path=xl/sharedStrings.xml><?xml version="1.0" encoding="utf-8"?>
<sst xmlns="http://schemas.openxmlformats.org/spreadsheetml/2006/main" count="381" uniqueCount="203">
  <si>
    <t>Prazo:</t>
  </si>
  <si>
    <t>OBJETO:</t>
  </si>
  <si>
    <t>meses</t>
  </si>
  <si>
    <t>MÊS/ANO-BASE:</t>
  </si>
  <si>
    <t>Descrição</t>
  </si>
  <si>
    <t>Qtd.           (1)</t>
  </si>
  <si>
    <t>Participação Mensal Média (%) (2)</t>
  </si>
  <si>
    <t>Meses    (3)</t>
  </si>
  <si>
    <t>Nº  HxMês      (4) = (1x2x3)</t>
  </si>
  <si>
    <t xml:space="preserve">Preço Unitário (R$/Mês) (5) </t>
  </si>
  <si>
    <t xml:space="preserve">Preço Total (R$)    (6) = (4 x 5) </t>
  </si>
  <si>
    <t>A) PESSOAL</t>
  </si>
  <si>
    <t>A1) PESSOAL DE NÍVEL SUPERIOR</t>
  </si>
  <si>
    <t>A2) PESSOAL DE NÍVEL TÉCNICO</t>
  </si>
  <si>
    <t>A3) PESSOAL DE NÍVEL AUXILIAR</t>
  </si>
  <si>
    <t>Subtotal A</t>
  </si>
  <si>
    <t>B) DESPESAS GERAIS</t>
  </si>
  <si>
    <t>Qtd.Mês         (4) = (1x2x3)</t>
  </si>
  <si>
    <t xml:space="preserve">Preço Total (R$)                          (6) = (4 x 5) </t>
  </si>
  <si>
    <t>Microcomputador + Sistema operacional + Office + No-breack</t>
  </si>
  <si>
    <t>Subtotal B</t>
  </si>
  <si>
    <t>C) BENEFÍCIOS E DESPESAS INDIRETAS - BDI</t>
  </si>
  <si>
    <t>Subtotal C</t>
  </si>
  <si>
    <t>D) TOTAL GERAL</t>
  </si>
  <si>
    <t>Subtotal D</t>
  </si>
  <si>
    <t>Laboratorista</t>
  </si>
  <si>
    <t>Topógrafo</t>
  </si>
  <si>
    <t>Auxiliar de Laboratório</t>
  </si>
  <si>
    <t>Auxiliar  de Topografia</t>
  </si>
  <si>
    <t>Topografia</t>
  </si>
  <si>
    <t>Laboratório de Solos</t>
  </si>
  <si>
    <t>Laboratório de Asfalto</t>
  </si>
  <si>
    <t xml:space="preserve">   Laboratório de Solos</t>
  </si>
  <si>
    <t>Residência</t>
  </si>
  <si>
    <t>COMPOSIÇÃO DO ORÇAMENTO REFERENCIAL - PRODUTOS 12C</t>
  </si>
  <si>
    <t>Supervisão e Apoio à Fiscalização de Obras e Serviços de Emergência  de Obras de Arte Especiais</t>
  </si>
  <si>
    <t>LOTE:</t>
  </si>
  <si>
    <t>JURISDIÇÃO:</t>
  </si>
  <si>
    <t>PIS:</t>
  </si>
  <si>
    <t>COFINS:</t>
  </si>
  <si>
    <t>ISSQN:</t>
  </si>
  <si>
    <t>Nível Funcional</t>
  </si>
  <si>
    <t>Qtd.        (1)</t>
  </si>
  <si>
    <t>Meses     (3)</t>
  </si>
  <si>
    <t>Nº  HxMês (4) = (1x2x3)</t>
  </si>
  <si>
    <t xml:space="preserve">Preço Total (R$) (6) = (4 x 5) </t>
  </si>
  <si>
    <t xml:space="preserve">   Engenheiro Júnior</t>
  </si>
  <si>
    <t>P3</t>
  </si>
  <si>
    <t xml:space="preserve">   Técnico Sênior Auxiliar de Engenheiro</t>
  </si>
  <si>
    <t>T1</t>
  </si>
  <si>
    <t xml:space="preserve">   Técnico Sênior -  Topógrafo</t>
  </si>
  <si>
    <t xml:space="preserve">   Técnico Sênior -  Laboratorista</t>
  </si>
  <si>
    <t xml:space="preserve">   Técnico Auxiliar - Auxiliar de Topografia</t>
  </si>
  <si>
    <t>T4</t>
  </si>
  <si>
    <t xml:space="preserve">   Técnico Auxiliar - Auxiliar de Laboratório</t>
  </si>
  <si>
    <t xml:space="preserve">   Motorista</t>
  </si>
  <si>
    <t>A2</t>
  </si>
  <si>
    <t>B) ENCARGOS SOCIAIS</t>
  </si>
  <si>
    <t>de A</t>
  </si>
  <si>
    <t>C) CUSTOS ADMINISTRATIVOS E DEMAIS DESPESAS INDIRETAS</t>
  </si>
  <si>
    <t>SUBTOTAL</t>
  </si>
  <si>
    <t>A+B+C</t>
  </si>
  <si>
    <t>D) DESPESAS GERAIS</t>
  </si>
  <si>
    <t>Qtd.Mês      (4) = (1x2x3)</t>
  </si>
  <si>
    <t>D.1) VEÍCULOS</t>
  </si>
  <si>
    <t>Sedan 71 a 115 CV</t>
  </si>
  <si>
    <t>SED71</t>
  </si>
  <si>
    <t>Caminhonete 140 a 165 CV</t>
  </si>
  <si>
    <t>CAM140</t>
  </si>
  <si>
    <t>D.2) EQUIPAMENTOS</t>
  </si>
  <si>
    <t xml:space="preserve">   Instrumental de Topografia</t>
  </si>
  <si>
    <t>INST</t>
  </si>
  <si>
    <t xml:space="preserve">   Laboratório de Concreto</t>
  </si>
  <si>
    <t>LABC</t>
  </si>
  <si>
    <t>D.3) IMÓVEIS</t>
  </si>
  <si>
    <t>Alojamento para pessoal</t>
  </si>
  <si>
    <t>ALOJ</t>
  </si>
  <si>
    <t>D.4) MOBILIÁRIO</t>
  </si>
  <si>
    <t>De Alojamento para Pessoal</t>
  </si>
  <si>
    <t>MAL</t>
  </si>
  <si>
    <t>A+B+C+D</t>
  </si>
  <si>
    <t>E) REMUNERAÇÃO DA GERENCIADORA</t>
  </si>
  <si>
    <t>de (A+B+C+D)</t>
  </si>
  <si>
    <t>Subtotal E</t>
  </si>
  <si>
    <t>F) DESPESAS FISCAIS - (PIS=1,65% e COFINS=7,6%)</t>
  </si>
  <si>
    <t>de (A+B+C+D+E)</t>
  </si>
  <si>
    <t>Subtotal F</t>
  </si>
  <si>
    <t>G) ALÍQUOTA DO ISSQN DE</t>
  </si>
  <si>
    <t>Subtotal G</t>
  </si>
  <si>
    <t>H) TOTAL GERAL (A + B + C + D + E + F + G)</t>
  </si>
  <si>
    <t>Subtotal H</t>
  </si>
  <si>
    <t>I) VALOR MÉDIO MENSAL POR OBRA</t>
  </si>
  <si>
    <t>Limites Máximos Admissíveis</t>
  </si>
  <si>
    <t>B=84,04%</t>
  </si>
  <si>
    <t>C=30,00%</t>
  </si>
  <si>
    <t>E=12,00%    F+G=</t>
  </si>
  <si>
    <t>% em Relação ao Projeto:</t>
  </si>
  <si>
    <t>COMPOSIÇÃO DO ORÇAMENTO REFERENCIAL - PRODUTOS 12G</t>
  </si>
  <si>
    <t>Supervisão e Apoio à Fiscalização de Obras e Serviços de Emergência  de Obras de Restauração e/ou Reconstrução</t>
  </si>
  <si>
    <t>LABS</t>
  </si>
  <si>
    <t xml:space="preserve">   Laboratório de Betume</t>
  </si>
  <si>
    <t>LABB</t>
  </si>
  <si>
    <t>COMPOSIÇÃO DO ORÇAMENTO REFERENCIAL - PRODUTO 13G</t>
  </si>
  <si>
    <r>
      <rPr>
        <b/>
        <sz val="14"/>
        <color theme="1"/>
        <rFont val="Times New Roman"/>
        <family val="1"/>
      </rPr>
      <t xml:space="preserve"> Apoio à Fiscalização na Elaboração de Projetos e/ou Anteprojetos </t>
    </r>
    <r>
      <rPr>
        <u/>
        <sz val="14"/>
        <color rgb="FFFF0000"/>
        <rFont val="Times New Roman"/>
        <family val="1"/>
      </rPr>
      <t>de Emergência</t>
    </r>
    <r>
      <rPr>
        <b/>
        <sz val="14"/>
        <color theme="1"/>
        <rFont val="Times New Roman"/>
        <family val="1"/>
      </rPr>
      <t xml:space="preserve"> de Passarelas</t>
    </r>
  </si>
  <si>
    <t>Objeto:</t>
  </si>
  <si>
    <t>Por Projeto</t>
  </si>
  <si>
    <t>Qtd. 
(1)</t>
  </si>
  <si>
    <t>Engenheiro Senior</t>
  </si>
  <si>
    <t>P1</t>
  </si>
  <si>
    <t>Técnico Pleno</t>
  </si>
  <si>
    <t>T2</t>
  </si>
  <si>
    <t>D.1) Equipamentos</t>
  </si>
  <si>
    <t>Impressora A3 Laser Preto, 35 ppm, 1200x1200 dpi - Inclusive Tonner e Papel</t>
  </si>
  <si>
    <t>I) VALOR MÉDIO MENSAL POR PROJETO ELABORADO</t>
  </si>
  <si>
    <t>I) VALOR POR PROJETO ELABORADO</t>
  </si>
  <si>
    <t>Engenheiro Pleno</t>
  </si>
  <si>
    <t>Código Engenharia Consultiva</t>
  </si>
  <si>
    <t>P8067</t>
  </si>
  <si>
    <t>P8147</t>
  </si>
  <si>
    <t>B8952</t>
  </si>
  <si>
    <t>B8954</t>
  </si>
  <si>
    <t>B8953</t>
  </si>
  <si>
    <t xml:space="preserve">Técnico de Obras </t>
  </si>
  <si>
    <t>P8163</t>
  </si>
  <si>
    <t>P8098</t>
  </si>
  <si>
    <t>P8027</t>
  </si>
  <si>
    <t>P8028</t>
  </si>
  <si>
    <t>Custos de imóveis, mobiliário, cestas de instalações e custos diversos da Engenharia Consultiva</t>
  </si>
  <si>
    <t>Item</t>
  </si>
  <si>
    <t>Tipo</t>
  </si>
  <si>
    <t>Und</t>
  </si>
  <si>
    <t>Custos       Jan-22</t>
  </si>
  <si>
    <t>Imóveis</t>
  </si>
  <si>
    <t>B8951</t>
  </si>
  <si>
    <t>Comercial (2,32% do C.M.C.C - SINAPI)</t>
  </si>
  <si>
    <t>R$/m² x mês</t>
  </si>
  <si>
    <t>Residencial (1,27% do C.M.C.C. - SINAPI)</t>
  </si>
  <si>
    <t>Mobiliário</t>
  </si>
  <si>
    <t>Escritório</t>
  </si>
  <si>
    <t>R$ x ocupante/mês</t>
  </si>
  <si>
    <t>Cesta das Instalações</t>
  </si>
  <si>
    <t>B8955</t>
  </si>
  <si>
    <t>Laboratório de asfalto</t>
  </si>
  <si>
    <t>R$/mês</t>
  </si>
  <si>
    <t>B8956</t>
  </si>
  <si>
    <t>Laboratório de concreto</t>
  </si>
  <si>
    <t>B8957</t>
  </si>
  <si>
    <t>Laboratório de solos</t>
  </si>
  <si>
    <t>B8958</t>
  </si>
  <si>
    <t>Custos Diversos</t>
  </si>
  <si>
    <t>B8959</t>
  </si>
  <si>
    <t>B8960</t>
  </si>
  <si>
    <t>BENEFÍCIOS E DESPESAS INDIRETAS - BDI</t>
  </si>
  <si>
    <t>Despesas Indiretas</t>
  </si>
  <si>
    <t>% Sobre PV</t>
  </si>
  <si>
    <t>% Sobre CD</t>
  </si>
  <si>
    <t>Administração Central</t>
  </si>
  <si>
    <t>Váriável - f (CD)</t>
  </si>
  <si>
    <t>Despesas Financeiras</t>
  </si>
  <si>
    <t>0,62% sobre (PV - Lucro)</t>
  </si>
  <si>
    <t>Riscos</t>
  </si>
  <si>
    <t>0,50% de PV</t>
  </si>
  <si>
    <t>Garantias Contratuais</t>
  </si>
  <si>
    <t>0,10% do PV</t>
  </si>
  <si>
    <t>Subtotal 1</t>
  </si>
  <si>
    <t>BENEFÍCIOS</t>
  </si>
  <si>
    <t>Lucro Operacional</t>
  </si>
  <si>
    <t>Variável - f (CD)</t>
  </si>
  <si>
    <t>Subtotal 2</t>
  </si>
  <si>
    <t>TRIBUTOS</t>
  </si>
  <si>
    <t>PIS</t>
  </si>
  <si>
    <t>1,65% de PV</t>
  </si>
  <si>
    <t>COFINS</t>
  </si>
  <si>
    <t>7,60% de PV</t>
  </si>
  <si>
    <t>ISSQN</t>
  </si>
  <si>
    <t>5,00% de PV</t>
  </si>
  <si>
    <t>Subtotal 3</t>
  </si>
  <si>
    <t>TOTAL BDI (%)</t>
  </si>
  <si>
    <t>CUSTO DIRETO - CD</t>
  </si>
  <si>
    <t>TOTAL BDI</t>
  </si>
  <si>
    <t>B.1) INSTALAÇÕES</t>
  </si>
  <si>
    <t>ORÇAMENTO REFERENCIAL</t>
  </si>
  <si>
    <t xml:space="preserve">Contratação de empresa especializada para prestação de serviços topográficos e geotécnicos, com a finalidade de subsidiar a fiscalização das obras de conservação, manutenção e melhoramento da malha rodoviária do estado do Tocantins
</t>
  </si>
  <si>
    <t>Data-base:</t>
  </si>
  <si>
    <t>Mês de referência: Janeiro/2022</t>
  </si>
  <si>
    <t>AGETO - Agência Tocantinense de Transporte e Obras</t>
  </si>
  <si>
    <t>CRONOGRAMA FÍSICO-FINANCEIRO</t>
  </si>
  <si>
    <t>MÊS 01</t>
  </si>
  <si>
    <t>MÊS 02</t>
  </si>
  <si>
    <t>MÊS 03</t>
  </si>
  <si>
    <t>ITEM</t>
  </si>
  <si>
    <t xml:space="preserve"> DISCRIMINAÇÃO</t>
  </si>
  <si>
    <t>PERCENTUAL</t>
  </si>
  <si>
    <t>PREÇO TOTAL
(R$)</t>
  </si>
  <si>
    <t>TOTAL  DO  ORÇAMENTO</t>
  </si>
  <si>
    <t>Valor Simples ($)</t>
  </si>
  <si>
    <t>Valor Acumulado ($)</t>
  </si>
  <si>
    <t>Jan/2022</t>
  </si>
  <si>
    <t>PESSOAL</t>
  </si>
  <si>
    <t>PESSOAL DE NÍVEL SUPERIOR</t>
  </si>
  <si>
    <t>PESSOAL DE NÍVEL TÉCNICO</t>
  </si>
  <si>
    <t>DESPESAS GERAIS</t>
  </si>
  <si>
    <t>INSTALAÇÕES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</si>
</sst>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0_-;\-* #,##0.000_-;_-* &quot;-&quot;??_-;_-@"/>
    <numFmt numFmtId="165" formatCode="_-* #,##0.00_-;\-* #,##0.00_-;_-* &quot;-&quot;??_-;_-@"/>
    <numFmt numFmtId="166" formatCode="_-* #,##0.0_-;\-* #,##0.0_-;_-* &quot;-&quot;??_-;_-@"/>
    <numFmt numFmtId="167" formatCode="0.0"/>
    <numFmt numFmtId="168" formatCode="[$-416]mmm\-yy"/>
    <numFmt numFmtId="169" formatCode="0.000%"/>
    <numFmt numFmtId="171" formatCode="0.00\ &quot;km&quot;"/>
    <numFmt numFmtId="172" formatCode="0.0%"/>
    <numFmt numFmtId="173" formatCode="_-&quot;R$&quot;\ * #,##0.0_-;\-&quot;R$&quot;\ * #,##0.0_-;_-&quot;R$&quot;\ * &quot;-&quot;?_-;_-@_-"/>
    <numFmt numFmtId="174" formatCode="_(&quot;R$ &quot;* #,##0.00_);_(&quot;R$ &quot;* \(#,##0.00\);_(&quot;R$ &quot;* &quot;-&quot;??_);_(@_)"/>
    <numFmt numFmtId="175" formatCode="_(* #,##0.00_);_(* \(#,##0.00\);_(* &quot;-&quot;??_);_(@_)"/>
  </numFmts>
  <fonts count="3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FFFFFF"/>
      <name val="Times New Roman"/>
      <family val="1"/>
    </font>
    <font>
      <sz val="10"/>
      <color theme="0"/>
      <name val="Arial"/>
      <family val="2"/>
    </font>
    <font>
      <u/>
      <sz val="14"/>
      <color rgb="FFFF0000"/>
      <name val="Times New Roman"/>
      <family val="1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2"/>
      <name val="Arial"/>
      <family val="2"/>
    </font>
    <font>
      <sz val="10"/>
      <color rgb="FF000000"/>
      <name val="Arial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b/>
      <sz val="12"/>
      <color theme="0"/>
      <name val="Times New Roman"/>
      <family val="1"/>
    </font>
    <font>
      <b/>
      <sz val="14"/>
      <color theme="1"/>
      <name val="Times New Roman"/>
      <family val="1"/>
    </font>
    <font>
      <sz val="10"/>
      <name val="Times New Roman"/>
      <family val="1"/>
    </font>
    <font>
      <b/>
      <sz val="18"/>
      <color theme="0"/>
      <name val="Times New Roman"/>
      <family val="1"/>
    </font>
    <font>
      <sz val="18"/>
      <color theme="0"/>
      <name val="Times New Roman"/>
      <family val="1"/>
    </font>
    <font>
      <b/>
      <sz val="10"/>
      <color rgb="FF000000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name val="Arial"/>
      <family val="2"/>
    </font>
    <font>
      <b/>
      <sz val="20"/>
      <color theme="0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theme="3" tint="0.3999755851924192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DBE5F1"/>
      </patternFill>
    </fill>
    <fill>
      <patternFill patternType="solid">
        <fgColor rgb="FF002060"/>
        <bgColor rgb="FF1F497D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indexed="64"/>
      </bottom>
      <diagonal/>
    </border>
  </borders>
  <cellStyleXfs count="18">
    <xf numFmtId="0" fontId="0" fillId="0" borderId="0"/>
    <xf numFmtId="0" fontId="2" fillId="0" borderId="38"/>
    <xf numFmtId="0" fontId="4" fillId="0" borderId="38"/>
    <xf numFmtId="0" fontId="2" fillId="0" borderId="38"/>
    <xf numFmtId="0" fontId="2" fillId="0" borderId="38"/>
    <xf numFmtId="43" fontId="2" fillId="0" borderId="38" applyFont="0" applyFill="0" applyBorder="0" applyAlignment="0" applyProtection="0"/>
    <xf numFmtId="43" fontId="2" fillId="0" borderId="38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38"/>
    <xf numFmtId="0" fontId="18" fillId="0" borderId="38"/>
    <xf numFmtId="0" fontId="20" fillId="0" borderId="38"/>
    <xf numFmtId="0" fontId="16" fillId="0" borderId="38"/>
    <xf numFmtId="0" fontId="4" fillId="0" borderId="38"/>
    <xf numFmtId="0" fontId="4" fillId="0" borderId="38"/>
    <xf numFmtId="9" fontId="1" fillId="0" borderId="38" applyFont="0" applyFill="0" applyBorder="0" applyAlignment="0" applyProtection="0"/>
    <xf numFmtId="9" fontId="4" fillId="0" borderId="38" applyFont="0" applyFill="0" applyBorder="0" applyAlignment="0" applyProtection="0"/>
    <xf numFmtId="174" fontId="4" fillId="0" borderId="38" applyFill="0" applyBorder="0" applyAlignment="0" applyProtection="0"/>
    <xf numFmtId="175" fontId="4" fillId="0" borderId="38" applyFont="0" applyFill="0" applyBorder="0" applyAlignment="0" applyProtection="0"/>
  </cellStyleXfs>
  <cellXfs count="403">
    <xf numFmtId="0" fontId="0" fillId="0" borderId="0" xfId="0" applyFont="1" applyAlignment="1"/>
    <xf numFmtId="0" fontId="5" fillId="0" borderId="0" xfId="0" applyFont="1"/>
    <xf numFmtId="0" fontId="5" fillId="0" borderId="24" xfId="0" applyFont="1" applyBorder="1" applyAlignment="1">
      <alignment vertical="center"/>
    </xf>
    <xf numFmtId="0" fontId="5" fillId="2" borderId="22" xfId="0" applyFont="1" applyFill="1" applyBorder="1" applyAlignment="1">
      <alignment horizontal="right" vertical="center"/>
    </xf>
    <xf numFmtId="10" fontId="5" fillId="2" borderId="4" xfId="0" applyNumberFormat="1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14" xfId="0" applyFont="1" applyBorder="1" applyAlignment="1">
      <alignment horizontal="right"/>
    </xf>
    <xf numFmtId="10" fontId="5" fillId="0" borderId="25" xfId="0" applyNumberFormat="1" applyFont="1" applyBorder="1" applyAlignment="1">
      <alignment horizontal="left"/>
    </xf>
    <xf numFmtId="10" fontId="5" fillId="2" borderId="5" xfId="0" applyNumberFormat="1" applyFont="1" applyFill="1" applyBorder="1"/>
    <xf numFmtId="0" fontId="5" fillId="0" borderId="25" xfId="0" applyFont="1" applyBorder="1" applyAlignment="1">
      <alignment horizontal="right" vertical="center"/>
    </xf>
    <xf numFmtId="0" fontId="5" fillId="0" borderId="25" xfId="0" applyFont="1" applyBorder="1" applyAlignment="1">
      <alignment vertical="center"/>
    </xf>
    <xf numFmtId="0" fontId="3" fillId="0" borderId="11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center" vertical="center" wrapText="1"/>
    </xf>
    <xf numFmtId="4" fontId="5" fillId="0" borderId="11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 wrapText="1"/>
    </xf>
    <xf numFmtId="0" fontId="5" fillId="0" borderId="24" xfId="0" applyFont="1" applyBorder="1"/>
    <xf numFmtId="0" fontId="5" fillId="0" borderId="16" xfId="0" applyFont="1" applyBorder="1" applyAlignment="1">
      <alignment horizontal="center"/>
    </xf>
    <xf numFmtId="4" fontId="5" fillId="0" borderId="16" xfId="0" applyNumberFormat="1" applyFont="1" applyBorder="1"/>
    <xf numFmtId="10" fontId="5" fillId="2" borderId="27" xfId="0" applyNumberFormat="1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4" fontId="5" fillId="0" borderId="16" xfId="0" applyNumberFormat="1" applyFont="1" applyBorder="1" applyAlignment="1">
      <alignment horizontal="right"/>
    </xf>
    <xf numFmtId="0" fontId="5" fillId="0" borderId="24" xfId="0" applyFont="1" applyBorder="1" applyAlignment="1">
      <alignment horizontal="left"/>
    </xf>
    <xf numFmtId="10" fontId="5" fillId="0" borderId="16" xfId="0" applyNumberFormat="1" applyFont="1" applyBorder="1" applyAlignment="1">
      <alignment horizontal="center"/>
    </xf>
    <xf numFmtId="167" fontId="5" fillId="0" borderId="16" xfId="0" applyNumberFormat="1" applyFont="1" applyBorder="1" applyAlignment="1">
      <alignment horizontal="center"/>
    </xf>
    <xf numFmtId="0" fontId="7" fillId="0" borderId="0" xfId="0" applyFont="1"/>
    <xf numFmtId="0" fontId="5" fillId="2" borderId="4" xfId="0" applyFont="1" applyFill="1" applyBorder="1"/>
    <xf numFmtId="0" fontId="5" fillId="2" borderId="22" xfId="0" applyFont="1" applyFill="1" applyBorder="1" applyAlignment="1">
      <alignment horizontal="left"/>
    </xf>
    <xf numFmtId="0" fontId="5" fillId="2" borderId="22" xfId="0" applyFont="1" applyFill="1" applyBorder="1"/>
    <xf numFmtId="0" fontId="5" fillId="0" borderId="16" xfId="0" applyFont="1" applyBorder="1" applyAlignment="1">
      <alignment horizontal="center" vertical="center"/>
    </xf>
    <xf numFmtId="10" fontId="5" fillId="0" borderId="16" xfId="0" applyNumberFormat="1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4" fontId="5" fillId="2" borderId="28" xfId="0" applyNumberFormat="1" applyFont="1" applyFill="1" applyBorder="1" applyAlignment="1">
      <alignment horizontal="right"/>
    </xf>
    <xf numFmtId="4" fontId="5" fillId="2" borderId="21" xfId="0" applyNumberFormat="1" applyFont="1" applyFill="1" applyBorder="1" applyAlignment="1">
      <alignment horizontal="right"/>
    </xf>
    <xf numFmtId="0" fontId="3" fillId="0" borderId="14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4" fontId="3" fillId="0" borderId="8" xfId="0" applyNumberFormat="1" applyFont="1" applyBorder="1" applyAlignment="1">
      <alignment horizontal="right" vertical="center"/>
    </xf>
    <xf numFmtId="0" fontId="5" fillId="0" borderId="16" xfId="0" applyFont="1" applyBorder="1"/>
    <xf numFmtId="4" fontId="5" fillId="2" borderId="27" xfId="0" applyNumberFormat="1" applyFont="1" applyFill="1" applyBorder="1" applyAlignment="1">
      <alignment horizontal="right"/>
    </xf>
    <xf numFmtId="165" fontId="5" fillId="2" borderId="27" xfId="0" applyNumberFormat="1" applyFont="1" applyFill="1" applyBorder="1" applyAlignment="1">
      <alignment horizontal="righ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right"/>
    </xf>
    <xf numFmtId="165" fontId="5" fillId="0" borderId="0" xfId="0" applyNumberFormat="1" applyFont="1"/>
    <xf numFmtId="4" fontId="5" fillId="0" borderId="11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horizontal="right" vertical="center"/>
    </xf>
    <xf numFmtId="0" fontId="5" fillId="0" borderId="11" xfId="0" applyFont="1" applyBorder="1" applyAlignment="1">
      <alignment vertical="center"/>
    </xf>
    <xf numFmtId="4" fontId="5" fillId="0" borderId="25" xfId="0" applyNumberFormat="1" applyFont="1" applyBorder="1" applyAlignment="1">
      <alignment vertical="center"/>
    </xf>
    <xf numFmtId="165" fontId="3" fillId="0" borderId="18" xfId="0" applyNumberFormat="1" applyFont="1" applyBorder="1" applyAlignment="1">
      <alignment horizontal="right" vertical="center"/>
    </xf>
    <xf numFmtId="0" fontId="5" fillId="0" borderId="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 wrapText="1"/>
    </xf>
    <xf numFmtId="0" fontId="5" fillId="2" borderId="29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4" fontId="5" fillId="2" borderId="2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4" fontId="5" fillId="0" borderId="0" xfId="0" applyNumberFormat="1" applyFont="1"/>
    <xf numFmtId="10" fontId="5" fillId="0" borderId="0" xfId="0" applyNumberFormat="1" applyFont="1"/>
    <xf numFmtId="0" fontId="9" fillId="2" borderId="27" xfId="0" applyFont="1" applyFill="1" applyBorder="1" applyAlignment="1">
      <alignment horizontal="center"/>
    </xf>
    <xf numFmtId="0" fontId="9" fillId="0" borderId="16" xfId="0" applyFont="1" applyBorder="1" applyAlignment="1">
      <alignment horizontal="center"/>
    </xf>
    <xf numFmtId="2" fontId="5" fillId="0" borderId="0" xfId="0" applyNumberFormat="1" applyFont="1"/>
    <xf numFmtId="0" fontId="7" fillId="0" borderId="0" xfId="0" applyFont="1" applyAlignment="1">
      <alignment vertical="center"/>
    </xf>
    <xf numFmtId="0" fontId="5" fillId="0" borderId="17" xfId="0" applyFont="1" applyBorder="1" applyAlignment="1">
      <alignment horizontal="left" wrapText="1"/>
    </xf>
    <xf numFmtId="0" fontId="5" fillId="2" borderId="27" xfId="0" applyFont="1" applyFill="1" applyBorder="1" applyAlignment="1">
      <alignment horizontal="center" vertical="center"/>
    </xf>
    <xf numFmtId="10" fontId="5" fillId="2" borderId="27" xfId="0" applyNumberFormat="1" applyFont="1" applyFill="1" applyBorder="1" applyAlignment="1">
      <alignment horizontal="center" vertical="center"/>
    </xf>
    <xf numFmtId="4" fontId="5" fillId="0" borderId="16" xfId="0" applyNumberFormat="1" applyFont="1" applyBorder="1" applyAlignment="1">
      <alignment horizontal="right" vertical="center"/>
    </xf>
    <xf numFmtId="0" fontId="5" fillId="2" borderId="12" xfId="0" applyFont="1" applyFill="1" applyBorder="1" applyAlignment="1">
      <alignment vertical="center"/>
    </xf>
    <xf numFmtId="4" fontId="5" fillId="0" borderId="1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center" vertical="center"/>
    </xf>
    <xf numFmtId="0" fontId="5" fillId="2" borderId="4" xfId="0" applyFont="1" applyFill="1" applyBorder="1" applyAlignment="1">
      <alignment horizontal="left" wrapText="1"/>
    </xf>
    <xf numFmtId="0" fontId="5" fillId="2" borderId="21" xfId="0" applyFont="1" applyFill="1" applyBorder="1" applyAlignment="1">
      <alignment horizontal="left" wrapText="1"/>
    </xf>
    <xf numFmtId="0" fontId="11" fillId="0" borderId="0" xfId="0" applyFont="1"/>
    <xf numFmtId="0" fontId="11" fillId="0" borderId="0" xfId="0" applyFont="1" applyAlignment="1">
      <alignment horizontal="center"/>
    </xf>
    <xf numFmtId="4" fontId="11" fillId="0" borderId="0" xfId="0" applyNumberFormat="1" applyFont="1"/>
    <xf numFmtId="0" fontId="5" fillId="0" borderId="0" xfId="0" applyFont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right" vertical="center"/>
    </xf>
    <xf numFmtId="10" fontId="9" fillId="2" borderId="4" xfId="0" applyNumberFormat="1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9" fillId="2" borderId="35" xfId="0" applyFont="1" applyFill="1" applyBorder="1" applyAlignment="1">
      <alignment horizontal="right"/>
    </xf>
    <xf numFmtId="169" fontId="9" fillId="2" borderId="5" xfId="0" applyNumberFormat="1" applyFont="1" applyFill="1" applyBorder="1" applyAlignment="1">
      <alignment horizontal="left"/>
    </xf>
    <xf numFmtId="10" fontId="9" fillId="2" borderId="5" xfId="0" applyNumberFormat="1" applyFont="1" applyFill="1" applyBorder="1" applyAlignment="1">
      <alignment horizontal="center"/>
    </xf>
    <xf numFmtId="166" fontId="5" fillId="2" borderId="5" xfId="0" applyNumberFormat="1" applyFont="1" applyFill="1" applyBorder="1" applyAlignment="1">
      <alignment vertical="center"/>
    </xf>
    <xf numFmtId="168" fontId="5" fillId="2" borderId="30" xfId="0" applyNumberFormat="1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4" fontId="5" fillId="2" borderId="26" xfId="0" applyNumberFormat="1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" fontId="5" fillId="2" borderId="29" xfId="0" applyNumberFormat="1" applyFont="1" applyFill="1" applyBorder="1" applyAlignment="1">
      <alignment horizontal="center" vertical="center" wrapText="1"/>
    </xf>
    <xf numFmtId="0" fontId="11" fillId="2" borderId="19" xfId="0" applyFont="1" applyFill="1" applyBorder="1"/>
    <xf numFmtId="0" fontId="5" fillId="2" borderId="4" xfId="0" applyFont="1" applyFill="1" applyBorder="1" applyAlignment="1">
      <alignment vertical="center"/>
    </xf>
    <xf numFmtId="0" fontId="5" fillId="2" borderId="21" xfId="0" applyFont="1" applyFill="1" applyBorder="1"/>
    <xf numFmtId="4" fontId="5" fillId="2" borderId="27" xfId="0" applyNumberFormat="1" applyFont="1" applyFill="1" applyBorder="1"/>
    <xf numFmtId="166" fontId="5" fillId="2" borderId="27" xfId="0" applyNumberFormat="1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10" fontId="5" fillId="2" borderId="28" xfId="0" applyNumberFormat="1" applyFont="1" applyFill="1" applyBorder="1" applyAlignment="1">
      <alignment horizontal="center"/>
    </xf>
    <xf numFmtId="4" fontId="5" fillId="2" borderId="28" xfId="0" applyNumberFormat="1" applyFont="1" applyFill="1" applyBorder="1"/>
    <xf numFmtId="0" fontId="5" fillId="2" borderId="21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center" vertical="center"/>
    </xf>
    <xf numFmtId="4" fontId="3" fillId="2" borderId="23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10" fontId="5" fillId="2" borderId="29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vertical="center"/>
    </xf>
    <xf numFmtId="10" fontId="5" fillId="2" borderId="29" xfId="0" applyNumberFormat="1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vertical="center" wrapText="1"/>
    </xf>
    <xf numFmtId="10" fontId="3" fillId="2" borderId="29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vertical="center" wrapText="1"/>
    </xf>
    <xf numFmtId="0" fontId="8" fillId="2" borderId="27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 wrapText="1"/>
    </xf>
    <xf numFmtId="4" fontId="5" fillId="2" borderId="10" xfId="0" applyNumberFormat="1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/>
    </xf>
    <xf numFmtId="0" fontId="5" fillId="0" borderId="17" xfId="0" applyFont="1" applyBorder="1"/>
    <xf numFmtId="4" fontId="14" fillId="2" borderId="27" xfId="0" applyNumberFormat="1" applyFont="1" applyFill="1" applyBorder="1" applyAlignment="1">
      <alignment horizontal="center" vertical="center"/>
    </xf>
    <xf numFmtId="0" fontId="11" fillId="2" borderId="4" xfId="0" applyFont="1" applyFill="1" applyBorder="1"/>
    <xf numFmtId="0" fontId="5" fillId="2" borderId="22" xfId="0" applyFont="1" applyFill="1" applyBorder="1" applyAlignment="1">
      <alignment horizontal="left" wrapText="1"/>
    </xf>
    <xf numFmtId="0" fontId="5" fillId="0" borderId="9" xfId="0" applyFont="1" applyBorder="1" applyAlignment="1">
      <alignment horizontal="center"/>
    </xf>
    <xf numFmtId="4" fontId="5" fillId="0" borderId="9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 vertical="center"/>
    </xf>
    <xf numFmtId="4" fontId="5" fillId="0" borderId="11" xfId="0" applyNumberFormat="1" applyFont="1" applyBorder="1" applyAlignment="1">
      <alignment horizontal="right" vertical="center"/>
    </xf>
    <xf numFmtId="10" fontId="3" fillId="0" borderId="11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0" fontId="5" fillId="0" borderId="11" xfId="0" applyFont="1" applyBorder="1" applyAlignment="1">
      <alignment horizontal="right" vertical="center"/>
    </xf>
    <xf numFmtId="169" fontId="3" fillId="0" borderId="7" xfId="0" applyNumberFormat="1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4" fontId="5" fillId="0" borderId="25" xfId="0" applyNumberFormat="1" applyFont="1" applyBorder="1" applyAlignment="1">
      <alignment horizontal="right" vertical="center"/>
    </xf>
    <xf numFmtId="4" fontId="3" fillId="0" borderId="18" xfId="0" applyNumberFormat="1" applyFont="1" applyBorder="1" applyAlignment="1">
      <alignment horizontal="right" vertical="center"/>
    </xf>
    <xf numFmtId="0" fontId="5" fillId="0" borderId="7" xfId="0" applyFont="1" applyBorder="1" applyAlignment="1">
      <alignment vertical="center"/>
    </xf>
    <xf numFmtId="169" fontId="3" fillId="0" borderId="7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4" fontId="5" fillId="0" borderId="11" xfId="0" applyNumberFormat="1" applyFont="1" applyBorder="1" applyAlignment="1">
      <alignment horizontal="center" vertical="center"/>
    </xf>
    <xf numFmtId="10" fontId="3" fillId="0" borderId="11" xfId="0" applyNumberFormat="1" applyFont="1" applyBorder="1" applyAlignment="1">
      <alignment horizontal="left" vertical="center"/>
    </xf>
    <xf numFmtId="4" fontId="5" fillId="2" borderId="29" xfId="0" applyNumberFormat="1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10" fontId="10" fillId="2" borderId="23" xfId="0" applyNumberFormat="1" applyFont="1" applyFill="1" applyBorder="1" applyAlignment="1">
      <alignment horizontal="center" vertical="center"/>
    </xf>
    <xf numFmtId="4" fontId="11" fillId="2" borderId="4" xfId="0" applyNumberFormat="1" applyFont="1" applyFill="1" applyBorder="1"/>
    <xf numFmtId="2" fontId="11" fillId="0" borderId="0" xfId="0" applyNumberFormat="1" applyFont="1" applyAlignment="1">
      <alignment horizontal="center"/>
    </xf>
    <xf numFmtId="165" fontId="11" fillId="0" borderId="0" xfId="0" applyNumberFormat="1" applyFont="1"/>
    <xf numFmtId="165" fontId="11" fillId="0" borderId="0" xfId="0" applyNumberFormat="1" applyFont="1" applyAlignment="1">
      <alignment horizontal="center"/>
    </xf>
    <xf numFmtId="164" fontId="11" fillId="2" borderId="4" xfId="0" applyNumberFormat="1" applyFont="1" applyFill="1" applyBorder="1"/>
    <xf numFmtId="10" fontId="3" fillId="2" borderId="23" xfId="0" applyNumberFormat="1" applyFont="1" applyFill="1" applyBorder="1" applyAlignment="1">
      <alignment horizontal="center" vertical="center"/>
    </xf>
    <xf numFmtId="4" fontId="5" fillId="2" borderId="27" xfId="0" applyNumberFormat="1" applyFont="1" applyFill="1" applyBorder="1" applyAlignment="1">
      <alignment horizontal="right" vertical="center"/>
    </xf>
    <xf numFmtId="0" fontId="5" fillId="2" borderId="22" xfId="0" applyFont="1" applyFill="1" applyBorder="1" applyAlignment="1">
      <alignment vertical="center"/>
    </xf>
    <xf numFmtId="2" fontId="5" fillId="2" borderId="22" xfId="0" applyNumberFormat="1" applyFont="1" applyFill="1" applyBorder="1" applyAlignment="1">
      <alignment horizontal="left"/>
    </xf>
    <xf numFmtId="2" fontId="5" fillId="2" borderId="4" xfId="0" applyNumberFormat="1" applyFont="1" applyFill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9" fillId="2" borderId="4" xfId="0" applyFont="1" applyFill="1" applyBorder="1"/>
    <xf numFmtId="0" fontId="13" fillId="2" borderId="4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right" vertical="center"/>
    </xf>
    <xf numFmtId="165" fontId="5" fillId="3" borderId="5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right" vertical="center"/>
    </xf>
    <xf numFmtId="0" fontId="3" fillId="2" borderId="29" xfId="0" applyFont="1" applyFill="1" applyBorder="1" applyAlignment="1">
      <alignment horizontal="left"/>
    </xf>
    <xf numFmtId="0" fontId="5" fillId="2" borderId="29" xfId="0" applyFont="1" applyFill="1" applyBorder="1" applyAlignment="1">
      <alignment horizontal="left"/>
    </xf>
    <xf numFmtId="0" fontId="5" fillId="2" borderId="29" xfId="0" applyFont="1" applyFill="1" applyBorder="1" applyAlignment="1">
      <alignment horizontal="right"/>
    </xf>
    <xf numFmtId="0" fontId="5" fillId="2" borderId="19" xfId="0" applyFont="1" applyFill="1" applyBorder="1"/>
    <xf numFmtId="165" fontId="5" fillId="2" borderId="27" xfId="0" applyNumberFormat="1" applyFont="1" applyFill="1" applyBorder="1" applyAlignment="1">
      <alignment horizontal="center"/>
    </xf>
    <xf numFmtId="0" fontId="5" fillId="2" borderId="21" xfId="0" applyFont="1" applyFill="1" applyBorder="1" applyAlignment="1">
      <alignment horizontal="left"/>
    </xf>
    <xf numFmtId="0" fontId="8" fillId="2" borderId="2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vertical="center"/>
    </xf>
    <xf numFmtId="0" fontId="5" fillId="3" borderId="29" xfId="0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4" fontId="5" fillId="3" borderId="29" xfId="0" applyNumberFormat="1" applyFont="1" applyFill="1" applyBorder="1" applyAlignment="1">
      <alignment vertical="center"/>
    </xf>
    <xf numFmtId="4" fontId="5" fillId="3" borderId="29" xfId="0" applyNumberFormat="1" applyFont="1" applyFill="1" applyBorder="1" applyAlignment="1">
      <alignment horizontal="right" vertical="center"/>
    </xf>
    <xf numFmtId="4" fontId="3" fillId="3" borderId="23" xfId="0" applyNumberFormat="1" applyFont="1" applyFill="1" applyBorder="1" applyAlignment="1">
      <alignment horizontal="right" vertical="center"/>
    </xf>
    <xf numFmtId="165" fontId="3" fillId="2" borderId="4" xfId="0" applyNumberFormat="1" applyFont="1" applyFill="1" applyBorder="1"/>
    <xf numFmtId="0" fontId="3" fillId="2" borderId="4" xfId="0" applyFont="1" applyFill="1" applyBorder="1"/>
    <xf numFmtId="10" fontId="5" fillId="0" borderId="39" xfId="0" applyNumberFormat="1" applyFont="1" applyBorder="1" applyAlignment="1">
      <alignment horizontal="center"/>
    </xf>
    <xf numFmtId="0" fontId="5" fillId="0" borderId="36" xfId="0" applyFont="1" applyBorder="1" applyAlignment="1">
      <alignment horizontal="left"/>
    </xf>
    <xf numFmtId="43" fontId="5" fillId="0" borderId="0" xfId="7" applyFont="1"/>
    <xf numFmtId="43" fontId="5" fillId="0" borderId="0" xfId="0" applyNumberFormat="1" applyFont="1"/>
    <xf numFmtId="167" fontId="5" fillId="0" borderId="39" xfId="0" applyNumberFormat="1" applyFont="1" applyBorder="1" applyAlignment="1">
      <alignment horizontal="center"/>
    </xf>
    <xf numFmtId="0" fontId="5" fillId="0" borderId="36" xfId="0" applyFont="1" applyBorder="1"/>
    <xf numFmtId="0" fontId="5" fillId="0" borderId="37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right"/>
    </xf>
    <xf numFmtId="0" fontId="5" fillId="0" borderId="38" xfId="0" applyFont="1" applyBorder="1" applyAlignment="1">
      <alignment horizontal="center" vertical="center"/>
    </xf>
    <xf numFmtId="0" fontId="5" fillId="0" borderId="38" xfId="0" applyFont="1" applyBorder="1" applyAlignment="1">
      <alignment vertical="center"/>
    </xf>
    <xf numFmtId="10" fontId="3" fillId="0" borderId="12" xfId="0" applyNumberFormat="1" applyFont="1" applyBorder="1" applyAlignment="1">
      <alignment horizontal="center" vertical="center" wrapText="1"/>
    </xf>
    <xf numFmtId="169" fontId="3" fillId="0" borderId="37" xfId="0" applyNumberFormat="1" applyFont="1" applyBorder="1" applyAlignment="1">
      <alignment horizontal="right" vertical="center" wrapText="1"/>
    </xf>
    <xf numFmtId="0" fontId="5" fillId="0" borderId="34" xfId="0" applyFont="1" applyBorder="1" applyAlignment="1">
      <alignment horizontal="center"/>
    </xf>
    <xf numFmtId="0" fontId="5" fillId="2" borderId="34" xfId="0" applyFont="1" applyFill="1" applyBorder="1" applyAlignment="1">
      <alignment horizontal="center" vertical="center"/>
    </xf>
    <xf numFmtId="4" fontId="5" fillId="0" borderId="37" xfId="0" applyNumberFormat="1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165" fontId="5" fillId="0" borderId="34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0" fontId="5" fillId="0" borderId="34" xfId="0" applyFont="1" applyBorder="1"/>
    <xf numFmtId="0" fontId="5" fillId="0" borderId="41" xfId="0" applyFont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0" fontId="3" fillId="0" borderId="41" xfId="0" applyFont="1" applyBorder="1" applyAlignment="1">
      <alignment horizontal="left" vertical="center"/>
    </xf>
    <xf numFmtId="0" fontId="9" fillId="2" borderId="41" xfId="0" applyFont="1" applyFill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3" fillId="0" borderId="41" xfId="0" applyFont="1" applyBorder="1" applyAlignment="1">
      <alignment vertical="center"/>
    </xf>
    <xf numFmtId="4" fontId="7" fillId="0" borderId="42" xfId="0" applyNumberFormat="1" applyFont="1" applyBorder="1"/>
    <xf numFmtId="0" fontId="5" fillId="0" borderId="40" xfId="0" applyFont="1" applyBorder="1" applyAlignment="1">
      <alignment horizontal="center"/>
    </xf>
    <xf numFmtId="0" fontId="3" fillId="0" borderId="43" xfId="0" applyFont="1" applyBorder="1" applyAlignment="1">
      <alignment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/>
    </xf>
    <xf numFmtId="0" fontId="5" fillId="0" borderId="45" xfId="0" applyFont="1" applyBorder="1"/>
    <xf numFmtId="0" fontId="20" fillId="0" borderId="38" xfId="10" applyFont="1" applyAlignment="1"/>
    <xf numFmtId="0" fontId="21" fillId="0" borderId="38" xfId="10" applyFont="1"/>
    <xf numFmtId="0" fontId="21" fillId="0" borderId="38" xfId="10" applyFont="1" applyAlignment="1">
      <alignment horizontal="center" vertical="center" wrapText="1"/>
    </xf>
    <xf numFmtId="0" fontId="23" fillId="4" borderId="10" xfId="10" applyFont="1" applyFill="1" applyBorder="1" applyAlignment="1">
      <alignment horizontal="center" vertical="center" wrapText="1"/>
    </xf>
    <xf numFmtId="0" fontId="21" fillId="0" borderId="10" xfId="10" applyFont="1" applyBorder="1" applyAlignment="1">
      <alignment horizontal="center"/>
    </xf>
    <xf numFmtId="0" fontId="21" fillId="0" borderId="10" xfId="10" applyFont="1" applyBorder="1" applyAlignment="1">
      <alignment horizontal="left"/>
    </xf>
    <xf numFmtId="165" fontId="21" fillId="0" borderId="10" xfId="10" applyNumberFormat="1" applyFont="1" applyBorder="1" applyAlignment="1">
      <alignment horizontal="center"/>
    </xf>
    <xf numFmtId="4" fontId="21" fillId="0" borderId="38" xfId="10" applyNumberFormat="1" applyFont="1"/>
    <xf numFmtId="0" fontId="3" fillId="0" borderId="14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left" vertical="center" wrapText="1"/>
    </xf>
    <xf numFmtId="0" fontId="4" fillId="0" borderId="8" xfId="0" applyFont="1" applyBorder="1"/>
    <xf numFmtId="0" fontId="6" fillId="0" borderId="13" xfId="0" applyFont="1" applyBorder="1" applyAlignment="1">
      <alignment horizontal="center" vertical="center"/>
    </xf>
    <xf numFmtId="0" fontId="4" fillId="0" borderId="20" xfId="0" applyFont="1" applyBorder="1"/>
    <xf numFmtId="0" fontId="4" fillId="0" borderId="15" xfId="0" applyFont="1" applyBorder="1"/>
    <xf numFmtId="0" fontId="6" fillId="0" borderId="24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17" xfId="0" applyFont="1" applyBorder="1"/>
    <xf numFmtId="0" fontId="4" fillId="0" borderId="11" xfId="0" applyFont="1" applyBorder="1"/>
    <xf numFmtId="165" fontId="11" fillId="0" borderId="0" xfId="0" applyNumberFormat="1" applyFont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5" fillId="2" borderId="32" xfId="0" applyFont="1" applyFill="1" applyBorder="1" applyAlignment="1">
      <alignment horizontal="left" vertical="center" wrapText="1"/>
    </xf>
    <xf numFmtId="0" fontId="4" fillId="0" borderId="33" xfId="0" applyFont="1" applyBorder="1"/>
    <xf numFmtId="0" fontId="4" fillId="0" borderId="34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0" fontId="4" fillId="0" borderId="3" xfId="0" applyFont="1" applyBorder="1"/>
    <xf numFmtId="0" fontId="5" fillId="2" borderId="7" xfId="0" applyFont="1" applyFill="1" applyBorder="1" applyAlignment="1">
      <alignment horizontal="left" vertical="center" wrapText="1"/>
    </xf>
    <xf numFmtId="0" fontId="4" fillId="0" borderId="31" xfId="0" applyFont="1" applyBorder="1"/>
    <xf numFmtId="0" fontId="3" fillId="2" borderId="7" xfId="0" applyFont="1" applyFill="1" applyBorder="1" applyAlignment="1">
      <alignment horizontal="left" vertical="center" wrapText="1"/>
    </xf>
    <xf numFmtId="0" fontId="5" fillId="2" borderId="36" xfId="0" applyFont="1" applyFill="1" applyBorder="1" applyAlignment="1">
      <alignment horizontal="left" wrapText="1"/>
    </xf>
    <xf numFmtId="0" fontId="3" fillId="0" borderId="7" xfId="0" applyFont="1" applyBorder="1" applyAlignment="1">
      <alignment horizontal="left" vertical="center" wrapText="1"/>
    </xf>
    <xf numFmtId="0" fontId="9" fillId="2" borderId="37" xfId="0" applyFont="1" applyFill="1" applyBorder="1" applyAlignment="1">
      <alignment horizontal="right" vertical="center"/>
    </xf>
    <xf numFmtId="0" fontId="5" fillId="2" borderId="37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21" fillId="0" borderId="26" xfId="10" applyFont="1" applyBorder="1" applyAlignment="1">
      <alignment horizontal="center" vertical="center" wrapText="1"/>
    </xf>
    <xf numFmtId="0" fontId="22" fillId="0" borderId="28" xfId="10" applyFont="1" applyBorder="1"/>
    <xf numFmtId="0" fontId="20" fillId="0" borderId="38" xfId="10" applyFont="1" applyAlignment="1"/>
    <xf numFmtId="0" fontId="21" fillId="0" borderId="26" xfId="10" applyFont="1" applyBorder="1" applyAlignment="1">
      <alignment horizontal="center" vertical="center"/>
    </xf>
    <xf numFmtId="0" fontId="22" fillId="0" borderId="39" xfId="10" applyFont="1" applyBorder="1"/>
    <xf numFmtId="0" fontId="18" fillId="0" borderId="0" xfId="0" applyFont="1" applyAlignment="1"/>
    <xf numFmtId="0" fontId="18" fillId="0" borderId="0" xfId="0" applyFont="1" applyAlignment="1"/>
    <xf numFmtId="0" fontId="25" fillId="0" borderId="17" xfId="0" applyFont="1" applyBorder="1"/>
    <xf numFmtId="0" fontId="25" fillId="0" borderId="8" xfId="0" applyFont="1" applyBorder="1"/>
    <xf numFmtId="0" fontId="25" fillId="0" borderId="25" xfId="0" applyFont="1" applyBorder="1"/>
    <xf numFmtId="0" fontId="26" fillId="6" borderId="13" xfId="0" applyFont="1" applyFill="1" applyBorder="1" applyAlignment="1">
      <alignment horizontal="center" vertical="center"/>
    </xf>
    <xf numFmtId="0" fontId="27" fillId="6" borderId="20" xfId="0" applyFont="1" applyFill="1" applyBorder="1"/>
    <xf numFmtId="0" fontId="27" fillId="6" borderId="15" xfId="0" applyFont="1" applyFill="1" applyBorder="1"/>
    <xf numFmtId="0" fontId="3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9" fillId="0" borderId="17" xfId="0" applyFont="1" applyBorder="1" applyAlignment="1">
      <alignment vertical="center"/>
    </xf>
    <xf numFmtId="0" fontId="3" fillId="0" borderId="25" xfId="0" applyFont="1" applyBorder="1" applyAlignment="1">
      <alignment horizontal="right" vertical="center"/>
    </xf>
    <xf numFmtId="167" fontId="3" fillId="0" borderId="25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vertical="center"/>
    </xf>
    <xf numFmtId="168" fontId="3" fillId="0" borderId="18" xfId="0" applyNumberFormat="1" applyFont="1" applyBorder="1" applyAlignment="1">
      <alignment horizontal="center" vertical="center"/>
    </xf>
    <xf numFmtId="0" fontId="10" fillId="7" borderId="7" xfId="0" applyFont="1" applyFill="1" applyBorder="1" applyAlignment="1">
      <alignment horizontal="center" vertical="center" wrapText="1"/>
    </xf>
    <xf numFmtId="0" fontId="30" fillId="6" borderId="11" xfId="0" applyFont="1" applyFill="1" applyBorder="1"/>
    <xf numFmtId="0" fontId="30" fillId="6" borderId="8" xfId="0" applyFont="1" applyFill="1" applyBorder="1"/>
    <xf numFmtId="0" fontId="10" fillId="7" borderId="26" xfId="0" applyFont="1" applyFill="1" applyBorder="1" applyAlignment="1">
      <alignment horizontal="center" vertical="center" wrapText="1"/>
    </xf>
    <xf numFmtId="4" fontId="10" fillId="7" borderId="26" xfId="0" applyNumberFormat="1" applyFont="1" applyFill="1" applyBorder="1" applyAlignment="1">
      <alignment horizontal="center" vertical="center" wrapText="1"/>
    </xf>
    <xf numFmtId="0" fontId="10" fillId="7" borderId="30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4" fontId="10" fillId="7" borderId="10" xfId="0" applyNumberFormat="1" applyFont="1" applyFill="1" applyBorder="1" applyAlignment="1">
      <alignment horizontal="center" vertical="center" wrapText="1"/>
    </xf>
    <xf numFmtId="0" fontId="3" fillId="0" borderId="24" xfId="0" applyFont="1" applyBorder="1"/>
    <xf numFmtId="0" fontId="31" fillId="0" borderId="24" xfId="0" applyFont="1" applyBorder="1"/>
    <xf numFmtId="0" fontId="3" fillId="0" borderId="24" xfId="0" applyFont="1" applyBorder="1" applyAlignment="1">
      <alignment horizontal="left" vertical="top"/>
    </xf>
    <xf numFmtId="0" fontId="6" fillId="0" borderId="38" xfId="10" applyFont="1" applyAlignment="1">
      <alignment horizontal="center"/>
    </xf>
    <xf numFmtId="0" fontId="24" fillId="0" borderId="38" xfId="10" applyFont="1" applyAlignment="1">
      <alignment horizontal="center" vertical="center" wrapText="1"/>
    </xf>
    <xf numFmtId="0" fontId="32" fillId="0" borderId="38" xfId="11" applyFont="1"/>
    <xf numFmtId="4" fontId="32" fillId="0" borderId="38" xfId="11" applyNumberFormat="1" applyFont="1"/>
    <xf numFmtId="0" fontId="18" fillId="0" borderId="38" xfId="11" applyFont="1" applyAlignment="1"/>
    <xf numFmtId="0" fontId="25" fillId="0" borderId="23" xfId="11" applyFont="1" applyBorder="1"/>
    <xf numFmtId="0" fontId="33" fillId="0" borderId="12" xfId="11" applyFont="1" applyBorder="1" applyAlignment="1">
      <alignment horizontal="center" vertical="center" wrapText="1"/>
    </xf>
    <xf numFmtId="0" fontId="33" fillId="0" borderId="10" xfId="11" applyFont="1" applyBorder="1" applyAlignment="1">
      <alignment horizontal="center" vertical="center" wrapText="1"/>
    </xf>
    <xf numFmtId="0" fontId="32" fillId="0" borderId="26" xfId="11" applyFont="1" applyBorder="1" applyAlignment="1">
      <alignment vertical="center" wrapText="1"/>
    </xf>
    <xf numFmtId="0" fontId="32" fillId="0" borderId="19" xfId="11" applyFont="1" applyBorder="1" applyAlignment="1">
      <alignment horizontal="center" vertical="center" wrapText="1"/>
    </xf>
    <xf numFmtId="10" fontId="32" fillId="0" borderId="26" xfId="11" applyNumberFormat="1" applyFont="1" applyBorder="1" applyAlignment="1">
      <alignment horizontal="center" vertical="center"/>
    </xf>
    <xf numFmtId="10" fontId="32" fillId="0" borderId="26" xfId="11" applyNumberFormat="1" applyFont="1" applyBorder="1" applyAlignment="1">
      <alignment horizontal="center" vertical="center" wrapText="1"/>
    </xf>
    <xf numFmtId="0" fontId="32" fillId="0" borderId="39" xfId="11" applyFont="1" applyBorder="1" applyAlignment="1">
      <alignment vertical="center" wrapText="1"/>
    </xf>
    <xf numFmtId="0" fontId="32" fillId="0" borderId="36" xfId="11" applyFont="1" applyBorder="1" applyAlignment="1">
      <alignment horizontal="center" vertical="center" wrapText="1"/>
    </xf>
    <xf numFmtId="10" fontId="32" fillId="0" borderId="39" xfId="11" applyNumberFormat="1" applyFont="1" applyBorder="1" applyAlignment="1">
      <alignment horizontal="center" vertical="center" wrapText="1"/>
    </xf>
    <xf numFmtId="0" fontId="32" fillId="0" borderId="28" xfId="11" applyFont="1" applyBorder="1" applyAlignment="1">
      <alignment vertical="center" wrapText="1"/>
    </xf>
    <xf numFmtId="0" fontId="32" fillId="0" borderId="35" xfId="11" applyFont="1" applyBorder="1" applyAlignment="1">
      <alignment horizontal="center" vertical="center" wrapText="1"/>
    </xf>
    <xf numFmtId="10" fontId="32" fillId="0" borderId="28" xfId="11" applyNumberFormat="1" applyFont="1" applyBorder="1" applyAlignment="1">
      <alignment horizontal="center" vertical="center" wrapText="1"/>
    </xf>
    <xf numFmtId="0" fontId="33" fillId="0" borderId="12" xfId="11" applyFont="1" applyBorder="1" applyAlignment="1">
      <alignment horizontal="right" vertical="center" wrapText="1"/>
    </xf>
    <xf numFmtId="10" fontId="33" fillId="0" borderId="10" xfId="11" applyNumberFormat="1" applyFont="1" applyBorder="1" applyAlignment="1">
      <alignment horizontal="center" vertical="center" wrapText="1"/>
    </xf>
    <xf numFmtId="0" fontId="32" fillId="0" borderId="10" xfId="11" applyFont="1" applyBorder="1" applyAlignment="1">
      <alignment vertical="center" wrapText="1"/>
    </xf>
    <xf numFmtId="0" fontId="32" fillId="0" borderId="12" xfId="11" applyFont="1" applyBorder="1" applyAlignment="1">
      <alignment horizontal="center" vertical="center" wrapText="1"/>
    </xf>
    <xf numFmtId="10" fontId="32" fillId="0" borderId="10" xfId="11" applyNumberFormat="1" applyFont="1" applyBorder="1" applyAlignment="1">
      <alignment horizontal="center" vertical="center"/>
    </xf>
    <xf numFmtId="10" fontId="32" fillId="0" borderId="10" xfId="11" applyNumberFormat="1" applyFont="1" applyBorder="1" applyAlignment="1">
      <alignment horizontal="center" vertical="center" wrapText="1"/>
    </xf>
    <xf numFmtId="0" fontId="32" fillId="0" borderId="39" xfId="11" applyFont="1" applyBorder="1" applyAlignment="1">
      <alignment horizontal="left" vertical="center" wrapText="1"/>
    </xf>
    <xf numFmtId="10" fontId="32" fillId="0" borderId="39" xfId="11" applyNumberFormat="1" applyFont="1" applyBorder="1" applyAlignment="1">
      <alignment horizontal="center" vertical="center"/>
    </xf>
    <xf numFmtId="10" fontId="32" fillId="0" borderId="28" xfId="11" applyNumberFormat="1" applyFont="1" applyFill="1" applyBorder="1" applyAlignment="1">
      <alignment horizontal="center" vertical="center" wrapText="1"/>
    </xf>
    <xf numFmtId="10" fontId="32" fillId="0" borderId="28" xfId="11" applyNumberFormat="1" applyFont="1" applyBorder="1" applyAlignment="1">
      <alignment horizontal="center" vertical="center"/>
    </xf>
    <xf numFmtId="0" fontId="33" fillId="5" borderId="12" xfId="11" applyFont="1" applyFill="1" applyBorder="1" applyAlignment="1">
      <alignment horizontal="center" vertical="center" wrapText="1"/>
    </xf>
    <xf numFmtId="10" fontId="33" fillId="5" borderId="10" xfId="11" applyNumberFormat="1" applyFont="1" applyFill="1" applyBorder="1" applyAlignment="1">
      <alignment horizontal="center" vertical="center" wrapText="1"/>
    </xf>
    <xf numFmtId="10" fontId="32" fillId="5" borderId="10" xfId="11" applyNumberFormat="1" applyFont="1" applyFill="1" applyBorder="1" applyAlignment="1">
      <alignment horizontal="center" vertical="center" wrapText="1"/>
    </xf>
    <xf numFmtId="0" fontId="32" fillId="5" borderId="10" xfId="11" applyFont="1" applyFill="1" applyBorder="1" applyAlignment="1">
      <alignment vertical="center" wrapText="1"/>
    </xf>
    <xf numFmtId="0" fontId="30" fillId="8" borderId="12" xfId="11" applyFont="1" applyFill="1" applyBorder="1" applyAlignment="1">
      <alignment horizontal="center" vertical="center" wrapText="1"/>
    </xf>
    <xf numFmtId="0" fontId="25" fillId="6" borderId="37" xfId="11" applyFont="1" applyFill="1" applyBorder="1"/>
    <xf numFmtId="0" fontId="25" fillId="6" borderId="23" xfId="11" applyFont="1" applyFill="1" applyBorder="1"/>
    <xf numFmtId="10" fontId="30" fillId="8" borderId="10" xfId="11" applyNumberFormat="1" applyFont="1" applyFill="1" applyBorder="1" applyAlignment="1">
      <alignment horizontal="center" vertical="center" wrapText="1"/>
    </xf>
    <xf numFmtId="0" fontId="5" fillId="0" borderId="10" xfId="10" applyFont="1" applyBorder="1" applyAlignment="1">
      <alignment horizontal="center"/>
    </xf>
    <xf numFmtId="0" fontId="19" fillId="9" borderId="46" xfId="12" applyFont="1" applyFill="1" applyBorder="1" applyAlignment="1">
      <alignment vertical="center"/>
    </xf>
    <xf numFmtId="0" fontId="19" fillId="9" borderId="47" xfId="12" applyFont="1" applyFill="1" applyBorder="1" applyAlignment="1">
      <alignment horizontal="left" vertical="center"/>
    </xf>
    <xf numFmtId="0" fontId="19" fillId="9" borderId="47" xfId="12" applyFont="1" applyFill="1" applyBorder="1" applyAlignment="1">
      <alignment vertical="center"/>
    </xf>
    <xf numFmtId="0" fontId="34" fillId="0" borderId="47" xfId="13" applyFont="1" applyBorder="1" applyAlignment="1">
      <alignment vertical="center"/>
    </xf>
    <xf numFmtId="0" fontId="34" fillId="0" borderId="48" xfId="13" applyFont="1" applyBorder="1" applyAlignment="1">
      <alignment vertical="center"/>
    </xf>
    <xf numFmtId="0" fontId="34" fillId="0" borderId="38" xfId="13" applyFont="1" applyAlignment="1">
      <alignment vertical="center"/>
    </xf>
    <xf numFmtId="0" fontId="34" fillId="0" borderId="38" xfId="13" applyFont="1" applyAlignment="1">
      <alignment horizontal="center" vertical="center"/>
    </xf>
    <xf numFmtId="0" fontId="19" fillId="9" borderId="49" xfId="12" applyFont="1" applyFill="1" applyBorder="1" applyAlignment="1">
      <alignment vertical="center"/>
    </xf>
    <xf numFmtId="0" fontId="34" fillId="0" borderId="38" xfId="13" applyFont="1" applyBorder="1" applyAlignment="1">
      <alignment vertical="center"/>
    </xf>
    <xf numFmtId="0" fontId="19" fillId="9" borderId="50" xfId="12" applyFont="1" applyFill="1" applyBorder="1" applyAlignment="1">
      <alignment vertical="center"/>
    </xf>
    <xf numFmtId="0" fontId="19" fillId="9" borderId="51" xfId="12" applyFont="1" applyFill="1" applyBorder="1" applyAlignment="1">
      <alignment horizontal="right" vertical="center"/>
    </xf>
    <xf numFmtId="49" fontId="19" fillId="9" borderId="51" xfId="12" applyNumberFormat="1" applyFont="1" applyFill="1" applyBorder="1" applyAlignment="1">
      <alignment horizontal="left" vertical="center"/>
    </xf>
    <xf numFmtId="0" fontId="34" fillId="0" borderId="51" xfId="13" applyFont="1" applyBorder="1" applyAlignment="1">
      <alignment vertical="center"/>
    </xf>
    <xf numFmtId="0" fontId="34" fillId="0" borderId="52" xfId="13" applyFont="1" applyBorder="1" applyAlignment="1">
      <alignment vertical="center"/>
    </xf>
    <xf numFmtId="0" fontId="34" fillId="0" borderId="38" xfId="13" applyFont="1" applyAlignment="1">
      <alignment horizontal="left" vertical="center"/>
    </xf>
    <xf numFmtId="17" fontId="34" fillId="0" borderId="56" xfId="13" applyNumberFormat="1" applyFont="1" applyBorder="1" applyAlignment="1">
      <alignment horizontal="center" vertical="center"/>
    </xf>
    <xf numFmtId="17" fontId="34" fillId="0" borderId="57" xfId="13" applyNumberFormat="1" applyFont="1" applyBorder="1" applyAlignment="1">
      <alignment horizontal="center" vertical="center"/>
    </xf>
    <xf numFmtId="0" fontId="34" fillId="0" borderId="61" xfId="13" applyFont="1" applyBorder="1" applyAlignment="1">
      <alignment horizontal="center"/>
    </xf>
    <xf numFmtId="0" fontId="34" fillId="0" borderId="62" xfId="13" applyFont="1" applyBorder="1" applyAlignment="1">
      <alignment horizontal="center"/>
    </xf>
    <xf numFmtId="49" fontId="36" fillId="9" borderId="63" xfId="13" applyNumberFormat="1" applyFont="1" applyFill="1" applyBorder="1" applyAlignment="1">
      <alignment horizontal="center" vertical="center"/>
    </xf>
    <xf numFmtId="49" fontId="36" fillId="9" borderId="56" xfId="13" applyNumberFormat="1" applyFont="1" applyFill="1" applyBorder="1" applyAlignment="1">
      <alignment horizontal="left" vertical="center"/>
    </xf>
    <xf numFmtId="49" fontId="36" fillId="9" borderId="56" xfId="13" applyNumberFormat="1" applyFont="1" applyFill="1" applyBorder="1" applyAlignment="1">
      <alignment horizontal="center" vertical="center"/>
    </xf>
    <xf numFmtId="49" fontId="36" fillId="9" borderId="57" xfId="13" applyNumberFormat="1" applyFont="1" applyFill="1" applyBorder="1" applyAlignment="1">
      <alignment horizontal="center" vertical="center" wrapText="1"/>
    </xf>
    <xf numFmtId="0" fontId="34" fillId="0" borderId="53" xfId="13" applyFont="1" applyBorder="1" applyAlignment="1">
      <alignment vertical="center"/>
    </xf>
    <xf numFmtId="0" fontId="34" fillId="0" borderId="54" xfId="13" applyFont="1" applyBorder="1" applyAlignment="1">
      <alignment vertical="center"/>
    </xf>
    <xf numFmtId="0" fontId="34" fillId="0" borderId="64" xfId="13" applyFont="1" applyBorder="1" applyAlignment="1">
      <alignment vertical="center"/>
    </xf>
    <xf numFmtId="49" fontId="36" fillId="9" borderId="65" xfId="13" applyNumberFormat="1" applyFont="1" applyFill="1" applyBorder="1" applyAlignment="1">
      <alignment horizontal="center" vertical="center"/>
    </xf>
    <xf numFmtId="49" fontId="36" fillId="9" borderId="40" xfId="13" applyNumberFormat="1" applyFont="1" applyFill="1" applyBorder="1" applyAlignment="1">
      <alignment horizontal="left" vertical="center"/>
    </xf>
    <xf numFmtId="49" fontId="36" fillId="9" borderId="40" xfId="13" applyNumberFormat="1" applyFont="1" applyFill="1" applyBorder="1" applyAlignment="1">
      <alignment horizontal="center" vertical="center"/>
    </xf>
    <xf numFmtId="49" fontId="36" fillId="9" borderId="66" xfId="13" applyNumberFormat="1" applyFont="1" applyFill="1" applyBorder="1" applyAlignment="1">
      <alignment horizontal="center" vertical="center" wrapText="1"/>
    </xf>
    <xf numFmtId="0" fontId="34" fillId="0" borderId="67" xfId="13" applyFont="1" applyBorder="1" applyAlignment="1">
      <alignment vertical="center"/>
    </xf>
    <xf numFmtId="0" fontId="34" fillId="0" borderId="68" xfId="13" applyFont="1" applyBorder="1" applyAlignment="1">
      <alignment vertical="center"/>
    </xf>
    <xf numFmtId="0" fontId="37" fillId="0" borderId="69" xfId="13" applyFont="1" applyBorder="1" applyAlignment="1">
      <alignment horizontal="center" vertical="center"/>
    </xf>
    <xf numFmtId="0" fontId="37" fillId="0" borderId="61" xfId="13" applyFont="1" applyBorder="1" applyAlignment="1">
      <alignment horizontal="left" vertical="center" wrapText="1"/>
    </xf>
    <xf numFmtId="10" fontId="37" fillId="0" borderId="40" xfId="14" applyNumberFormat="1" applyFont="1" applyBorder="1" applyAlignment="1">
      <alignment horizontal="center" vertical="center"/>
    </xf>
    <xf numFmtId="44" fontId="37" fillId="0" borderId="66" xfId="13" applyNumberFormat="1" applyFont="1" applyBorder="1" applyAlignment="1">
      <alignment horizontal="center" vertical="center"/>
    </xf>
    <xf numFmtId="172" fontId="19" fillId="0" borderId="65" xfId="15" applyNumberFormat="1" applyFont="1" applyFill="1" applyBorder="1" applyAlignment="1">
      <alignment horizontal="center" vertical="center"/>
    </xf>
    <xf numFmtId="172" fontId="19" fillId="0" borderId="40" xfId="15" applyNumberFormat="1" applyFont="1" applyFill="1" applyBorder="1" applyAlignment="1">
      <alignment horizontal="center" vertical="center"/>
    </xf>
    <xf numFmtId="172" fontId="19" fillId="0" borderId="66" xfId="15" applyNumberFormat="1" applyFont="1" applyFill="1" applyBorder="1" applyAlignment="1">
      <alignment horizontal="center" vertical="center"/>
    </xf>
    <xf numFmtId="10" fontId="34" fillId="0" borderId="38" xfId="13" applyNumberFormat="1" applyFont="1" applyAlignment="1">
      <alignment horizontal="center" vertical="center"/>
    </xf>
    <xf numFmtId="0" fontId="37" fillId="0" borderId="70" xfId="13" applyFont="1" applyBorder="1" applyAlignment="1">
      <alignment horizontal="center" vertical="center"/>
    </xf>
    <xf numFmtId="0" fontId="37" fillId="0" borderId="42" xfId="13" applyFont="1" applyBorder="1" applyAlignment="1">
      <alignment horizontal="left" vertical="center" wrapText="1"/>
    </xf>
    <xf numFmtId="173" fontId="34" fillId="0" borderId="65" xfId="15" applyNumberFormat="1" applyFont="1" applyFill="1" applyBorder="1" applyAlignment="1">
      <alignment horizontal="center" vertical="center"/>
    </xf>
    <xf numFmtId="173" fontId="34" fillId="0" borderId="40" xfId="15" applyNumberFormat="1" applyFont="1" applyFill="1" applyBorder="1" applyAlignment="1">
      <alignment horizontal="center" vertical="center"/>
    </xf>
    <xf numFmtId="173" fontId="34" fillId="0" borderId="66" xfId="15" applyNumberFormat="1" applyFont="1" applyFill="1" applyBorder="1" applyAlignment="1">
      <alignment horizontal="center" vertical="center"/>
    </xf>
    <xf numFmtId="0" fontId="37" fillId="0" borderId="71" xfId="13" applyFont="1" applyBorder="1" applyAlignment="1">
      <alignment horizontal="center" vertical="center"/>
    </xf>
    <xf numFmtId="0" fontId="37" fillId="0" borderId="72" xfId="13" applyFont="1" applyBorder="1" applyAlignment="1">
      <alignment horizontal="left" vertical="center" wrapText="1"/>
    </xf>
    <xf numFmtId="10" fontId="37" fillId="0" borderId="73" xfId="14" applyNumberFormat="1" applyFont="1" applyBorder="1" applyAlignment="1">
      <alignment horizontal="center" vertical="center"/>
    </xf>
    <xf numFmtId="44" fontId="37" fillId="0" borderId="74" xfId="13" applyNumberFormat="1" applyFont="1" applyBorder="1" applyAlignment="1">
      <alignment horizontal="center" vertical="center"/>
    </xf>
    <xf numFmtId="173" fontId="34" fillId="0" borderId="75" xfId="15" applyNumberFormat="1" applyFont="1" applyFill="1" applyBorder="1" applyAlignment="1">
      <alignment horizontal="center" vertical="center"/>
    </xf>
    <xf numFmtId="173" fontId="34" fillId="0" borderId="73" xfId="15" applyNumberFormat="1" applyFont="1" applyFill="1" applyBorder="1" applyAlignment="1">
      <alignment horizontal="center" vertical="center"/>
    </xf>
    <xf numFmtId="173" fontId="34" fillId="0" borderId="74" xfId="15" applyNumberFormat="1" applyFont="1" applyFill="1" applyBorder="1" applyAlignment="1">
      <alignment horizontal="center" vertical="center"/>
    </xf>
    <xf numFmtId="0" fontId="36" fillId="9" borderId="59" xfId="13" applyFont="1" applyFill="1" applyBorder="1" applyAlignment="1">
      <alignment horizontal="right" vertical="center"/>
    </xf>
    <xf numFmtId="172" fontId="36" fillId="9" borderId="72" xfId="13" applyNumberFormat="1" applyFont="1" applyFill="1" applyBorder="1" applyAlignment="1">
      <alignment horizontal="center" vertical="center"/>
    </xf>
    <xf numFmtId="44" fontId="19" fillId="9" borderId="76" xfId="16" applyNumberFormat="1" applyFont="1" applyFill="1" applyBorder="1" applyAlignment="1">
      <alignment horizontal="center" vertical="center"/>
    </xf>
    <xf numFmtId="4" fontId="34" fillId="0" borderId="38" xfId="13" applyNumberFormat="1" applyFont="1" applyAlignment="1">
      <alignment horizontal="center" vertical="center"/>
    </xf>
    <xf numFmtId="0" fontId="34" fillId="0" borderId="63" xfId="13" applyFont="1" applyBorder="1" applyAlignment="1">
      <alignment horizontal="right" vertical="center"/>
    </xf>
    <xf numFmtId="0" fontId="34" fillId="0" borderId="56" xfId="13" applyFont="1" applyBorder="1" applyAlignment="1">
      <alignment horizontal="right" vertical="center"/>
    </xf>
    <xf numFmtId="44" fontId="34" fillId="0" borderId="56" xfId="17" applyNumberFormat="1" applyFont="1" applyBorder="1" applyAlignment="1">
      <alignment horizontal="center" vertical="center"/>
    </xf>
    <xf numFmtId="44" fontId="34" fillId="0" borderId="57" xfId="17" applyNumberFormat="1" applyFont="1" applyBorder="1" applyAlignment="1">
      <alignment horizontal="center" vertical="center"/>
    </xf>
    <xf numFmtId="0" fontId="34" fillId="0" borderId="75" xfId="13" applyFont="1" applyBorder="1" applyAlignment="1">
      <alignment horizontal="right" vertical="center"/>
    </xf>
    <xf numFmtId="0" fontId="34" fillId="0" borderId="73" xfId="13" applyFont="1" applyBorder="1" applyAlignment="1">
      <alignment horizontal="right" vertical="center"/>
    </xf>
    <xf numFmtId="44" fontId="34" fillId="0" borderId="73" xfId="13" applyNumberFormat="1" applyFont="1" applyBorder="1" applyAlignment="1">
      <alignment vertical="center"/>
    </xf>
    <xf numFmtId="0" fontId="38" fillId="0" borderId="38" xfId="13" applyFont="1" applyAlignment="1">
      <alignment vertical="center"/>
    </xf>
    <xf numFmtId="0" fontId="38" fillId="0" borderId="38" xfId="13" applyFont="1" applyAlignment="1">
      <alignment horizontal="left" vertical="center"/>
    </xf>
    <xf numFmtId="175" fontId="38" fillId="0" borderId="38" xfId="17" applyFont="1" applyFill="1" applyAlignment="1">
      <alignment vertical="center"/>
    </xf>
    <xf numFmtId="43" fontId="38" fillId="0" borderId="38" xfId="13" applyNumberFormat="1" applyFont="1" applyAlignment="1">
      <alignment vertical="center"/>
    </xf>
    <xf numFmtId="43" fontId="38" fillId="0" borderId="38" xfId="13" applyNumberFormat="1" applyFont="1" applyAlignment="1">
      <alignment horizontal="right" vertical="center"/>
    </xf>
    <xf numFmtId="43" fontId="34" fillId="0" borderId="38" xfId="13" applyNumberFormat="1" applyFont="1" applyAlignment="1">
      <alignment vertical="center"/>
    </xf>
    <xf numFmtId="0" fontId="35" fillId="6" borderId="53" xfId="13" quotePrefix="1" applyFont="1" applyFill="1" applyBorder="1" applyAlignment="1">
      <alignment horizontal="center" vertical="center" wrapText="1"/>
    </xf>
    <xf numFmtId="0" fontId="35" fillId="6" borderId="54" xfId="13" quotePrefix="1" applyFont="1" applyFill="1" applyBorder="1" applyAlignment="1">
      <alignment horizontal="center" vertical="center" wrapText="1"/>
    </xf>
    <xf numFmtId="0" fontId="35" fillId="6" borderId="55" xfId="13" quotePrefix="1" applyFont="1" applyFill="1" applyBorder="1" applyAlignment="1">
      <alignment horizontal="center" vertical="center" wrapText="1"/>
    </xf>
    <xf numFmtId="0" fontId="35" fillId="6" borderId="58" xfId="13" quotePrefix="1" applyFont="1" applyFill="1" applyBorder="1" applyAlignment="1">
      <alignment horizontal="center" vertical="center" wrapText="1"/>
    </xf>
    <xf numFmtId="0" fontId="35" fillId="6" borderId="59" xfId="13" quotePrefix="1" applyFont="1" applyFill="1" applyBorder="1" applyAlignment="1">
      <alignment horizontal="center" vertical="center" wrapText="1"/>
    </xf>
    <xf numFmtId="0" fontId="35" fillId="6" borderId="60" xfId="13" quotePrefix="1" applyFont="1" applyFill="1" applyBorder="1" applyAlignment="1">
      <alignment horizontal="center" vertical="center" wrapText="1"/>
    </xf>
    <xf numFmtId="171" fontId="19" fillId="9" borderId="51" xfId="12" quotePrefix="1" applyNumberFormat="1" applyFont="1" applyFill="1" applyBorder="1" applyAlignment="1">
      <alignment horizontal="left" vertical="center"/>
    </xf>
    <xf numFmtId="0" fontId="19" fillId="9" borderId="38" xfId="12" applyFont="1" applyFill="1" applyBorder="1" applyAlignment="1">
      <alignment horizontal="left" vertical="top" wrapText="1"/>
    </xf>
    <xf numFmtId="49" fontId="36" fillId="9" borderId="69" xfId="13" applyNumberFormat="1" applyFont="1" applyFill="1" applyBorder="1" applyAlignment="1">
      <alignment horizontal="center" vertical="center"/>
    </xf>
    <xf numFmtId="49" fontId="36" fillId="9" borderId="40" xfId="13" applyNumberFormat="1" applyFont="1" applyFill="1" applyBorder="1" applyAlignment="1">
      <alignment horizontal="center" vertical="center"/>
    </xf>
    <xf numFmtId="49" fontId="36" fillId="9" borderId="66" xfId="13" applyNumberFormat="1" applyFont="1" applyFill="1" applyBorder="1" applyAlignment="1">
      <alignment horizontal="center" vertical="center" wrapText="1"/>
    </xf>
    <xf numFmtId="2" fontId="36" fillId="9" borderId="61" xfId="13" applyNumberFormat="1" applyFont="1" applyFill="1" applyBorder="1" applyAlignment="1">
      <alignment horizontal="left" vertical="center"/>
    </xf>
    <xf numFmtId="0" fontId="37" fillId="0" borderId="77" xfId="13" applyFont="1" applyBorder="1" applyAlignment="1">
      <alignment horizontal="center" vertical="center"/>
    </xf>
    <xf numFmtId="10" fontId="37" fillId="0" borderId="40" xfId="14" applyNumberFormat="1" applyFont="1" applyBorder="1" applyAlignment="1">
      <alignment horizontal="center" vertical="center"/>
    </xf>
    <xf numFmtId="44" fontId="37" fillId="0" borderId="66" xfId="13" applyNumberFormat="1" applyFont="1" applyBorder="1" applyAlignment="1">
      <alignment horizontal="center" vertical="center"/>
    </xf>
    <xf numFmtId="0" fontId="36" fillId="0" borderId="41" xfId="13" applyFont="1" applyBorder="1" applyAlignment="1">
      <alignment horizontal="left" vertical="center" wrapText="1"/>
    </xf>
    <xf numFmtId="44" fontId="34" fillId="0" borderId="74" xfId="13" applyNumberFormat="1" applyFont="1" applyBorder="1" applyAlignment="1">
      <alignment vertical="center"/>
    </xf>
    <xf numFmtId="0" fontId="19" fillId="9" borderId="45" xfId="12" applyFont="1" applyFill="1" applyBorder="1" applyAlignment="1">
      <alignment horizontal="left" vertical="top" wrapText="1"/>
    </xf>
    <xf numFmtId="49" fontId="37" fillId="9" borderId="78" xfId="13" applyNumberFormat="1" applyFont="1" applyFill="1" applyBorder="1" applyAlignment="1">
      <alignment horizontal="center" vertical="center"/>
    </xf>
  </cellXfs>
  <cellStyles count="18">
    <cellStyle name="Moeda 16" xfId="16"/>
    <cellStyle name="Normal" xfId="0" builtinId="0"/>
    <cellStyle name="Normal 10 2 2" xfId="13"/>
    <cellStyle name="Normal 10 3" xfId="3"/>
    <cellStyle name="Normal 10 3 2" xfId="4"/>
    <cellStyle name="Normal 14 2" xfId="12"/>
    <cellStyle name="Normal 2" xfId="8"/>
    <cellStyle name="Normal 2 2" xfId="11"/>
    <cellStyle name="Normal 3" xfId="9"/>
    <cellStyle name="Normal 4" xfId="2"/>
    <cellStyle name="Normal 5" xfId="10"/>
    <cellStyle name="Normal 7 3" xfId="1"/>
    <cellStyle name="Porcentagem 2" xfId="14"/>
    <cellStyle name="Porcentagem 2 2" xfId="15"/>
    <cellStyle name="Vírgula" xfId="7" builtinId="3"/>
    <cellStyle name="Vírgula 2" xfId="17"/>
    <cellStyle name="Vírgula 7 3" xfId="5"/>
    <cellStyle name="Vírgula 7 3 2" xfId="6"/>
  </cellStyles>
  <dxfs count="5"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5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parecida\PM_APA~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nedrive\UL01TO\CREMA\BR-153%20Lote%2010\R1\Cadastros\Cadastro%20Sinaliza&#231;&#227;o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ACILIO\SharedDocs\Documents%20and%20Settings\OTACILIO_\Meus%20documentos\OR&#199;AMENTOS\SC-487\NATALINA\DNER\Br116_R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Documents%20and%20Settings\C%20arlos%20%20Machado\My%20Documents\Disco%201\BR-262-MS(3)\Anexos%20PGQ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exos%20PGQ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Documents%20and%20Settings\C%20arlos%20%20Machado\My%20Documents\Disco%201\BR-262-MS(3)\Anexos%20PGQ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y-2012\Projetos%20e%20Obras\JUREMA\LICITA&#199;&#195;O\000-EM%20ATIVIDADE\DNIT\0420-10-02%20BR%20153%20PA\PROPOSTA\LOTE%2004\Planilha_mobiliza&#231;&#227;o_e_desmobiliza&#231;&#227;o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24\server_csd$\CD-01\Projetos\BR-364%20MT2_Exe_Def_10_07_02\Vol04_Or&#231;amento\Lote_08\Documents%20and%20Settings\bruno\Meus%20documentos\Servi&#231;o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DDB4E53\Medicao-JUNHO-PIR_BR-153-G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\castellar%20engenharia%20ltda\Documents%20and%20Settings\Castelar\Meus%20documentos\Backup%20Uni&#227;o%204-5%20(D)\OBRA%20CANOINHAS\Castellar%20Engenharia%20Ltda%20-%20CANOINHAS\FINAN&#199;AS\Uniao\Medi&#231;&#227;o%20Castellar\61MCBMI.DNI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ONARDO\Leonardo\BR-230,405%20e%20116%20(Gerobra-Cajazeiras)\Medi&#231;&#245;es%2018-06-02\tra&#231;o%20cbuq%20cb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UNFO\vgrande\2&#170;MED-2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pato2004br262\composi&#231;&#227;opadr&#227;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ilha%20com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bolivar.euler\Meus%20documentos\DNIT\LICITA&#199;&#213;ES\Restaura&#231;&#227;o\PATO%20BR%20242%20-%20KM%20305,0%20a%20410,7%20-%20Peixe\modelo%20br153_parai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193682F\modelo%20br153_parai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olivar.euler\Dados%20de%20aplicativos\Microsoft\Excel\DELTA%20CONSTRU&#199;&#195;O\CC%201088%20-%20Talism&#227;\MEDI&#199;&#213;ES\20%20Med%20Julho-09\Meus%20Documentos%202003\Catalogos%20EMOP\dad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rencia%20de%20Pavimentos\Paragon%20II%201.10\indices%20caracterizador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rencia%20de%20Pavimentos\Paragon%20II%201.10\Graficos\CARACT%20PAV%20EXISTEN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F9447\PATO%20Edital%20276-06_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PATO%20-%20BR%20-%20425%20aditiv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Nossos%20Documentos\OBRAS\Obras%20DNIT\Obra%20103%20-%20Viaduto%20BR%20153\Medi&#231;&#245;es\10&#170;%20medi&#231;&#227;o\DELTA\GOIAS\02%20APARECIDA%20DO%20RIO%20DOCE%20CC1229\MEDI&#199;&#195;O\Meus%20Documentos%202003\Catalogos%20EMOP\dad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OC/CONSERVA&#199;&#195;O%20E%20MANUTEN&#199;&#195;O%20DE%20RODOVIAS/I.%20CONSERVA&#199;&#195;O_302/BAIXA%20EM%20ATA/OR&#199;AMENTO_CONSERVA&#199;&#195;O%20RODOVI&#193;RIA_LOTE%20I_at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_001\c\Meus%20documentos\Excel\DVOP\8_97%20-%20S&#227;o%20Vicente\Prod.%20Equip.%20Mec.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&#225;rio/AppData/Local/Microsoft/Windows/Temporary%20Internet%20Files/Content.Outlook/OM65OGO8/Documents%20and%20Settings/Marsoft-Informatica/Configura&#231;&#245;es%20locais/Temporary%20Internet%20Files/Conten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PATO%20-%20BR%20-%20425%20aditiv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PROJ\Saulo\Modelo%20TPA%20JAN-09-FGV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LG\Desktop\Paviservice\Medic&#227;o%20Junho%2008\Documents%20and%20Settings\bolivar.euler\Meus%20documentos\UL-PARA&#205;SO\Documentos\2008\OBRAS\Conserva\1&#170;%20Medi&#231;&#227;o\MED%20PARAISO%20REVISAD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Tec_1\tec1\ARQ\SOLOTEC\BR-476\VIGA\ANALIS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livar\SERVI&#199;OS\MIRANORTE\MIRANORTE%20FINAL\13-04-2010\OR&#199;AMENTO%20FIN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ansportes\c\Meus%20Documentos\Planaltina\Boletim%20de%20Medi&#231;&#227;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nava\Dropbox\Itanorte%20-%20Campo%20Novo\Concorr&#234;ncia\PROPOSTA%20%20DE%20PRE&#199;OS%20PE%20527-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Meus%20documentos\Obras%20da%20Construtora%20Visor\Or&#231;amentos\Ds32\Meus%20documentos\Outros\Meus%20documentos%20Visor\Prefeituras\Pref%20Mun%20Campo%20Belo\Museu%20Campo%20Belo\Planilha%20Museu%20Revis&#227;o%20Mai-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FV-DNE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eus%20Documentos\FV-DN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strada\DNER\Aguas%20lindas\Sicro\FV-DNE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98\TECNICO\TEACOMP\LOTE06\P09\P10\RELAT6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798\TECNICO\TEACOMP\LOTE06\P09\P10\RELAT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Anderson\Meus%20documentos\DNIT\Arquivos%20DNIT\PATO\PATOS%20ENTREGUES\Jata&#237;\PATO%20-%20BR%20-%20425%20aditiv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WINDOWS\Temporary%20Internet%20Files\Content.IE5\O1QRGHI7\Planiha%20Santa%20Luzia%20-%20atualizad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lso\PLANILHAS%20LAB\Faixa%20C\PROJ.CBUQ%20F-B-1160602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&#231;o%20cbuq%20faixa%20c%20Carpizza%20CONT.%20LES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ONARDO\Leonardo\BR-230,405%20e%20116%20(Gerobra-Cajazeiras)\Medi&#231;&#245;es%2018-06-02\Paramarsh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PATO%20-%20BR%20-%20425%20aditiv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Users\eduardoiunes\Documents\Bom%20Jesus\Medi&#231;&#227;o%2020\Tec_1\tec1\ARQ\SOLOTEC\BR-476\VIGA\ANALIS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\Users\eduardoiunes\Documents\Bom%20Jesus\Medi&#231;&#227;o%2020\Tec_1\tec1\ARQ\SOLOTEC\BR-476\VIGA\ANALIS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My%20Documents\Obras\Serra%20Talhada\My%20Documents\Obras\Serra%20Talhada\OBRAS\BR_316\PTRAB\PTrab89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adj\c\Ten%20Reginaldo\OBRAS\BR-316\OBRAS\BR_316\PTRAB\PTrab89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User\Desktop\modelo%20de%20pato%20bolivar\PATO%20BR_010%20_km%20490_1%20_%20km%20592_9_%20_%20UL%2023%200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My%20Documents\Obras\BR-316%20300.000\OBRAS\BR_316\PTRAB\PTrab89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Ptrabconv\OBRAS\BR_316\PTRAB\OBRAS\BR_316\PTRAB\PTrab89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%20documentos\DER-SP\PLANILHA%20OFICI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ansportes\c\dados\PLANILHA\drgoor02_an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%20L%20&#193;%20V%20I%20O\OR&#199;AMENTOS\ANEL%20RIO%20-%20CONS&#211;RCIO\OR&#199;.%20REVIS&#195;O%203\Pre&#231;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iunes\Desktop\Viaduto%20Ferro%20Velho\Medi&#231;&#245;es%20DNIT\19a.%20Medi&#231;&#227;o%20CCB-ABR12\Pato%20PRRTN%20-%20BR47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.41.83.90\meus%20documentos\Documents%20and%20Settings\cwls\Configura&#231;&#245;es%20locais\Temp\CONTROLE%20DE%20COMB.%2001%20&#193;%2015-03%20-%2007%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lued%20Customer\My%20Documents\ONA%20Engenharia\Diversos\Modelos\RELATORIO%20DE%20VIAGEM%20-%20PONTE%20COCALZINHO%20-%20CLAUDIU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Valued%20Customer\My%20Documents\ONA%20Engenharia\Diversos\Modelos\RELATORIO%20DE%20VIAGEM%20-%20PONTE%20COCALZINHO%20-%20CLAUDIU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bolivar.euler\Meus%20documentos\DNIT\LICITA&#199;&#213;ES\Restaura&#231;&#227;o\PATO%20BR%20242%20-%20KM%200,0%20a%2018,4%20-%20Taguatinga\amauri.lima\Configura&#231;&#245;es%20locais\Temporary%20Internet%20Files\OLK7AC\modelo%20br153_parais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.U.%20LO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audius\AppData\Local\Microsoft\Windows\Temporary%20Internet%20Files\Content.Outlook\RGXWOM6D\15.3%20e%2015.4%20%20planilhas%20apresenta&#231;&#227;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laudius\AppData\Local\Microsoft\Windows\Temporary%20Internet%20Files\Content.Outlook\RGXWOM6D\15.3%20e%2015.4%20%20planilhas%20apresenta&#231;&#227;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\Alexandre\c\ARQUIVOS%20R96\EXCEL\PATOs\BR153_9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@\Alexandre\c\ARQUIVOS%20R96\EXCEL\PATOs\BR153_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NA\DNIT\Proposta%20de%20Pre&#231;o-182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duardoiunes\Desktop\Viaduto%20Ferro%20Velho\Medi&#231;&#245;es%20DNIT\19a.%20Medi&#231;&#227;o%20CCB-ABR12\Pato%20PRRTN%20-%20BR47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NA\DNIT\Proposta%20de%20Pre&#231;o-182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.C.BET.USIN.QUENTE%20F-B-116MODCONT.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Lote%2002\MG\27%20PROJETO%20BANCO%20MUNDIAL\1%20-%20BR-040(471,5%20ao%20532,9)-LOTE%205\Projeto%20Nova%20solu&#231;&#227;o%20(28-07-09)_SINAL.-MB\Projeto%20CREMA%20BR-040(471,5%20ao%20532,9)-LOTE%2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Lote%2002\MG\27%20PROJETOS%20-%20OGU_SET09%20(BM)\27%20-%20BR-452%20(58,4%20a%2091,8%20&amp;%20173,9%20a%20224,9)\PROJETO%20FINAL\Projeto%20%20CREMA%20BR-45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\Alexandre\c\ARQUIVOS%20R-9-6\Excel\PATOs\BR153_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@\Alexandre\c\ARQUIVOS%20R-9-6\Excel\PATOs\BR153_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UREMA\LICITA&#199;&#195;O\2017-ATIVIDADE\DER-PI\CONCORR&#202;NCIA%20023-17_DER-PI_JOS&#201;%20DE%20FREITAS-EMA\PRO%20DER%2023-2017%20J%20FREITA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haria01\D-eng01\Meus%20documentos_Eng%201D\PREFEITURAS%20MUNICIPAIS%20ENG.%201\Joao%20Pessoa\JO&#195;O%20PESSOA%202005\Al&#231;a%20Beira%20Rio_2004\relat&#243;rio\Der\DER\PB008norte\Pb008n-RelFinal01\Pb008n-RelFinal01-Dimens&amp;ComparaPavi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bras2008\Conc_2008\Dnit\Unit\Ja%20apresentado\109_08_12\Proposta\FV-DNE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oca\drive%20c\PTRAB\modelo\fichas%20de%20composicao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LG\Desktop\Paviservice\Medic&#227;o%20Junho%2008\Documents%20and%20Settings\bolivar.euler\Meus%20documentos\UL-PARA&#205;SO\Documentos\2008\OBRAS\Conserva\1&#170;%20Medi&#231;&#227;o%20Errada\MED%20PARAISO%20REVISAD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8\Gerencia%20de%20Projetos\Ger&#234;ncia%20de%20Projetos\DNIT-MA%20BR%20226%20Atualizado\Maio%202012%20-%203%20Segmentos%20-%20REVA\Segmento%2001\Furukawa\Infovias%202001\Ra\USU\RAS\VSI\TVA-98\cota&#231;&#227;o\Pre&#231;o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.B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mauri.lima\Configura&#231;&#245;es%20locais\Temporary%20Internet%20Files\OLK7AC\modelo%20br153_parais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%20em%20andamento\DNIT\DNIT%20CREMA%20RN%20Planservi\Levantamento%20de%20Campo\Acostamento\Dynatestms_01\meus%20documentos\Meus%20documentos\Egesa-antigos\TO-134\Meus%20Documentos\FV-DNE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Meus%20Documentos\FV-DNE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bras2008\Conc_2008\Dnit\Unit\Ja%20apresentado\109_08_12\Proposta\FV-DNER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8\Gerencia%20de%20Projetos\Ger&#234;ncia%20de%20Projetos\DNIT-MA%20BR%20226%20Atualizado\Maio%202012%20-%203%20Segmentos%20-%20REVA\Segmento%2001\TELECOM%20-%202002\I%20N%20T%20E%20L%20I%20G\5.%20RENOVA&#199;&#195;O%20DE%20CONTRATO\BDI-FLUXO\BDI%20-%20Fluxo%20REV%201%20(12meses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Tomada%20de%20Pre&#231;os%20BR222\WINDOWS\TEMP\WINDOWS\Desktop\Obras%20diversas\Leopoldina\Or&#231;amentos\Orc%20381\Orc%20Trevo%20Takono\OR96088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Or&#231;amentos/VIATEC_ENGENHARIA/Or&#231;amento_referencial/Revis&#227;o%2004/PRAZO%20CRONOGRAM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tos%20F&#225;bio\tra&#231;o%20cbuq%20faixa%20c%20Carpizza%20CONT.%20LES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Or&#231;amentos\Orc%20381\Orc%20Trevo%20Takono\OR96088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iapo_server\c\0798\TECNICO\TEACOMP\LOTE06\P09\P10\RELAT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8\Gerencia%20de%20Projetos\Ger&#234;ncia%20de%20Projetos\DNIT-MA%20BR%20226%20Atualizado\Maio%202012%20-%203%20Segmentos%20-%20REVA\Segmento%2001\F%20L%20&#193;%20V%20I%20O\OR&#199;AMENTOS\ANEL%20RIO%20-%20CONS&#211;RCIO\PROPOSTA%206%200409\ANEL%20RIO\CUSTO%20LARANJEIR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Obra\Configura&#231;&#245;es%20locais\Temporary%20Internet%20Files\Content.IE5\4DW1IBG9\WINDOWS\TEMP\WINDOWS\Desktop\Obras%20diversas\Leopoldina\Or&#231;amentos\Orc%20381\Orc%20Trevo%20Takono\OR96088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LSON\ELSON%20-%20OBRAS\Obras2012\Licita&#231;&#245;es2012\DNIT\12&#186;%20Goi&#225;s%20-%20DF\Projetos%20CREMA\Ed.%20082-12\or_082_08_exec_jul1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8\Gerencia%20de%20Projetos\Ger&#234;ncia%20de%20Projetos\DNIT-MA%20BR%20226%20Atualizado\Maio%202012%20-%203%20Segmentos%20-%20REVA\Segmento%2001\F%20L%20&#193;%20V%20I%20O\OR&#199;AMENTOS\ANEL%20RIO%20-%20CONS&#211;RCIO\PROPOSTA%206%200409\ANEL%20RIO\CUSTO%20ZONA%20SU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Configura&#231;&#245;es%20locais\Temporary%20Internet%20Files\Content.IE5\OR470569\encargo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Configura&#231;&#245;es%20locais\Temporary%20Internet%20Files\Content.IE5\OR470569\encargo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articular\Mestrado\FX-B-RES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&#225;rio/AppData/Local/Microsoft/Windows/Temporary%20Internet%20Files/Content.Outlook/OM65OGO8/Users/M&#225;rio/Documents/Meus%20arquivos%20recebidos/AVAN&#199;O%20F&#205;SICO-13507-05&#170;MP-0907-RELAT&#211;R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nedrive\UL01TO\CREMA\BR-153%20Lote%2010\R1\Cadastros\Cadastro%20Sinaliza&#231;&#227;o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NIT\5&#170;%20UNIT\Manuten&#231;&#227;o\Manuten&#231;&#227;o%20Rotineira\Patos\Patos%20a%20licitar-prontos\PT-BR-418%20(Km%2084,5%20-%20Km%20123,9)%20(UL%205-9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%20n&#186;%20300\Planilha%20de%20quantidad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REMA%201&#170;%20Etapa\Projetos%20em%20andamento\DNIT%20Construtoras\DNIT%20PIR-IV%20Corredor%202007\SP%20-%208a%20UNIT\PIR%20IV%20BR-116\PASSO%20FUNDO%20COMPOSI&#199;&#213;ES\Documents%20and%20Settings\Pedro\Meus%20documentos\CPU%20Extra%20em%20excel%20de%20Br11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RCIO\BR%20163%20REST%20set%202003\DEISI\Or&#231;amento%20Sta%20Helena%20Guarant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as\Configura&#231;&#245;es%20locais\Temporary%20Internet%20Files\Content.IE5\IULC9MSF\Documents%20and%20Settings\C%20arlos%20%20Machado\My%20Documents\Disco%201\BR-262-MS(3)\Anexos%20PGQ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%20em%20andamento\DNIT\DNIT%20CREMA%20RN%20Planservi\Levantamento%20de%20Campo\Acostamento\Dynatestms_01\meus%20documentos\Meus%20documentos\Egesa-antigos\TO-134\0798\TECNICO\TEACOMP\LOTE06\P09\P10\RELAT61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0798\TECNICO\TEACOMP\LOTE06\P09\P10\RELAT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GESA-Projetos\TO-050PALMAS-TAQUARALTO\Meus%20documentos\EGESA\Br-482mg\Volume1\CANAA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EGESA\Br-482mg\Volume1\CANA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eus%20documentos\EGESA\Br-482mg\Volume2\CANA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"/>
      <sheetName val="DR84PCRF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Plan17"/>
      <sheetName val="Plan18"/>
      <sheetName val="Plan19"/>
      <sheetName val="Plan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"/>
      <sheetName val="SH - Definitiva Legendas "/>
      <sheetName val="SV"/>
      <sheetName val="Cadastro Sinalização"/>
    </sheetNames>
    <definedNames>
      <definedName name="_____QQ2" refersTo="#REF!"/>
      <definedName name="___QQ2" refersTo="#REF!"/>
      <definedName name="__QQ2" refersTo="#REF!"/>
      <definedName name="__tt1" refersTo="#REF!"/>
      <definedName name="_QQ2" refersTo="#REF!"/>
      <definedName name="AB" refersTo="#REF!"/>
      <definedName name="Agosto" refersTo="#REF!"/>
      <definedName name="AvFisZero" refersTo="#REF!"/>
      <definedName name="mm" refersTo="#REF!"/>
      <definedName name="MODEXT" refersTo="#REF!"/>
      <definedName name="OIDE" refersTo="#REF!"/>
      <definedName name="OTKI" refersTo="#REF!"/>
      <definedName name="WEWR" refersTo="#REF!"/>
    </definedNames>
    <sheetDataSet>
      <sheetData sheetId="0">
        <row r="282">
          <cell r="Q282">
            <v>29498.574999999968</v>
          </cell>
        </row>
      </sheetData>
      <sheetData sheetId="1"/>
      <sheetData sheetId="2">
        <row r="491">
          <cell r="I491">
            <v>1</v>
          </cell>
        </row>
      </sheetData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"/>
      <sheetName val="Cpu"/>
      <sheetName val="CHE"/>
      <sheetName val="MObra"/>
      <sheetName val="Crono"/>
      <sheetName val="BDI"/>
      <sheetName val="EncSoc"/>
      <sheetName val="Cadastros"/>
      <sheetName val="QTR"/>
      <sheetName val="Dados"/>
      <sheetName val="TABELA"/>
      <sheetName val="QuQuant"/>
      <sheetName val="qorcamentodnerL1"/>
      <sheetName val="PROJETO"/>
      <sheetName val="A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or"/>
      <sheetName val="Anexos PGQ"/>
      <sheetName val="Equipamentos"/>
      <sheetName val="QuQuant"/>
      <sheetName val="Tabela Abril 2000"/>
      <sheetName val="TABELA"/>
      <sheetName val="PSCEGERAL"/>
      <sheetName val="Dados"/>
      <sheetName val="Planilha"/>
      <sheetName val="PQ"/>
      <sheetName val="Page 1"/>
      <sheetName val="CRECHES"/>
      <sheetName val="MOBILIZ-CANTEIRO"/>
      <sheetName val="Medição"/>
      <sheetName val="8ª MP_BR_459"/>
      <sheetName val="PROJETO"/>
      <sheetName val="qorcamentodnerL1"/>
      <sheetName val="INVENTÁRIO"/>
      <sheetName val="DRANPX14"/>
      <sheetName val="Resumo"/>
      <sheetName val="DG"/>
      <sheetName val="PT"/>
      <sheetName val="RESUMO_AUT1"/>
      <sheetName val="Plan1"/>
      <sheetName val="Mão de Obra"/>
      <sheetName val="Quadro Geral"/>
      <sheetName val="REAJU"/>
      <sheetName val="alphaville"/>
      <sheetName val="Anexos_PGQ"/>
      <sheetName val="tabela DER julho97"/>
      <sheetName val="Mat Asf"/>
      <sheetName val="Página 16"/>
      <sheetName val="Desmat 0,15"/>
      <sheetName val="RELATÓRIO"/>
      <sheetName val="p a t o 99 b"/>
      <sheetName val="eq"/>
      <sheetName val="mo"/>
      <sheetName val="planilha contratual"/>
      <sheetName val="planilha de quant. e custos a"/>
      <sheetName val="PATO"/>
      <sheetName val="PACAJUS"/>
      <sheetName val="P A T O"/>
      <sheetName val="Pavim-preços"/>
      <sheetName val="Assumptions"/>
      <sheetName val="Recmecater"/>
      <sheetName val="REC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Tabela Abril 2000"/>
      <sheetName val="TABELA"/>
      <sheetName val="Dados"/>
      <sheetName val="PQ"/>
      <sheetName val="PSCEGERAL"/>
      <sheetName val="Planilha"/>
      <sheetName val="PROJETO"/>
      <sheetName val="Mão de Obra"/>
      <sheetName val="qorcamentodnerL1"/>
      <sheetName val="Page 1"/>
      <sheetName val="8ª MP_BR_459"/>
      <sheetName val="CRECHES"/>
      <sheetName val="MOBILIZ-CANTEIRO"/>
      <sheetName val="Medição"/>
      <sheetName val="INVENTÁRIO"/>
      <sheetName val="DRANPX14"/>
      <sheetName val="Resumo"/>
      <sheetName val="DG"/>
      <sheetName val="PT"/>
      <sheetName val="RESUMO_AUT1"/>
      <sheetName val="Quadro Geral"/>
      <sheetName val="alphavi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ização1"/>
    </sheetNames>
    <sheetDataSet>
      <sheetData sheetId="0">
        <row r="15">
          <cell r="A15" t="str">
            <v>1 - Os custos horários de transporte de equipamentos foram fornecidos pela tabela SICRO2 - PARAÍBA MAR/2007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Teor"/>
      <sheetName val="Equipamentos"/>
    </sheetNames>
    <sheetDataSet>
      <sheetData sheetId="0" refreshError="1">
        <row r="1">
          <cell r="A1" t="str">
            <v>CÓDIGO</v>
          </cell>
          <cell r="B1" t="str">
            <v>DESCRIÇÃO</v>
          </cell>
          <cell r="C1" t="str">
            <v>UNID.</v>
          </cell>
          <cell r="D1" t="str">
            <v>ESPECIFICAÇÃO</v>
          </cell>
          <cell r="E1" t="str">
            <v>CUSTO UNITÁRIO</v>
          </cell>
          <cell r="F1" t="str">
            <v>BDI</v>
          </cell>
          <cell r="G1" t="str">
            <v>PREÇO UNITÁRIO</v>
          </cell>
          <cell r="H1" t="str">
            <v>GRUPO</v>
          </cell>
        </row>
        <row r="3">
          <cell r="A3" t="str">
            <v>TERRAPLENAGEM</v>
          </cell>
        </row>
        <row r="4">
          <cell r="A4" t="str">
            <v>01.000.00</v>
          </cell>
          <cell r="B4" t="str">
            <v>DESMATAMENTO, DESTOC. E LIMPEZA ÁREA C/ ÁRVORES DE Ø ATÉ 0,15M</v>
          </cell>
          <cell r="C4" t="str">
            <v>m²</v>
          </cell>
          <cell r="D4" t="str">
            <v>DNER-ES-278/97</v>
          </cell>
          <cell r="E4">
            <v>0.05</v>
          </cell>
          <cell r="F4">
            <v>0.02</v>
          </cell>
          <cell r="G4">
            <v>7.0000000000000007E-2</v>
          </cell>
          <cell r="H4" t="str">
            <v>Terraplenagem</v>
          </cell>
        </row>
        <row r="5">
          <cell r="A5" t="str">
            <v>01.010.00</v>
          </cell>
          <cell r="B5" t="str">
            <v>DESMATAMENTO, DESTOC. E LIMPEZA ÁREA C/ ÁRVORES DE 0,15 ATÉ 0,30M</v>
          </cell>
          <cell r="C5" t="str">
            <v>unid.</v>
          </cell>
          <cell r="D5" t="str">
            <v>DNER-ES-278/97</v>
          </cell>
          <cell r="E5">
            <v>6.57</v>
          </cell>
          <cell r="F5">
            <v>2.35</v>
          </cell>
          <cell r="G5">
            <v>8.92</v>
          </cell>
          <cell r="H5" t="str">
            <v>Terraplenagem</v>
          </cell>
        </row>
        <row r="6">
          <cell r="A6" t="str">
            <v>01.100.01</v>
          </cell>
          <cell r="B6" t="str">
            <v>ESCAVAÇÃO, CARGA E TRANSPORTE DE MAT. DE 1ª CATEGORIA DMT=50M</v>
          </cell>
          <cell r="C6" t="str">
            <v>m³</v>
          </cell>
          <cell r="D6" t="str">
            <v>DNER-ES-280/97</v>
          </cell>
          <cell r="E6">
            <v>0.46</v>
          </cell>
          <cell r="F6">
            <v>0.16</v>
          </cell>
          <cell r="G6">
            <v>0.62</v>
          </cell>
          <cell r="H6" t="str">
            <v>Terraplenagem</v>
          </cell>
        </row>
        <row r="7">
          <cell r="A7" t="str">
            <v>01.100.02</v>
          </cell>
          <cell r="B7" t="str">
            <v>ESCAVAÇÃO, CARGA E TRANSPORTE DE MAT. DE 1ª CATEGORIA DMT=50M A 200M COM MOTOSCRAPER</v>
          </cell>
          <cell r="C7" t="str">
            <v>m³</v>
          </cell>
          <cell r="D7" t="str">
            <v>DNER-ES-280/97</v>
          </cell>
          <cell r="E7">
            <v>1.24</v>
          </cell>
          <cell r="F7">
            <v>0.44</v>
          </cell>
          <cell r="G7">
            <v>1.68</v>
          </cell>
          <cell r="H7" t="str">
            <v>Terraplenagem</v>
          </cell>
        </row>
        <row r="8">
          <cell r="A8" t="str">
            <v>01.100.03</v>
          </cell>
          <cell r="B8" t="str">
            <v>ESCAVAÇÃO, CARGA E TRANSPORTE DE MAT. DE 1ª CATEGORIA DMT=200M A 400M COM MOTOSCRAPER</v>
          </cell>
          <cell r="C8" t="str">
            <v>m³</v>
          </cell>
          <cell r="D8" t="str">
            <v>DNER-ES-280/97</v>
          </cell>
          <cell r="E8">
            <v>1.47</v>
          </cell>
          <cell r="F8">
            <v>0.53</v>
          </cell>
          <cell r="G8">
            <v>2</v>
          </cell>
          <cell r="H8" t="str">
            <v>Terraplenagem</v>
          </cell>
        </row>
        <row r="9">
          <cell r="A9" t="str">
            <v>01.100.04</v>
          </cell>
          <cell r="B9" t="str">
            <v>ESCAVAÇÃO, CARGA E TRANSPORTE DE MAT. DE 1ª CATEGORIA DMT=400M A 600M COM MOTOSCRAPER</v>
          </cell>
          <cell r="C9" t="str">
            <v>m³</v>
          </cell>
          <cell r="D9" t="str">
            <v>DNER-ES-280/97</v>
          </cell>
          <cell r="E9">
            <v>1.74</v>
          </cell>
          <cell r="F9">
            <v>0.62</v>
          </cell>
          <cell r="G9">
            <v>2.36</v>
          </cell>
          <cell r="H9" t="str">
            <v>Terraplenagem</v>
          </cell>
        </row>
        <row r="10">
          <cell r="A10" t="str">
            <v>01.100.05</v>
          </cell>
          <cell r="B10" t="str">
            <v>ESCAVAÇÃO, CARGA E TRANSPORTE DE MAT. DE 1ª CATEGORIA,  DMT=600 A 800 M COM MOTOSCRAPER</v>
          </cell>
          <cell r="C10" t="str">
            <v>m³</v>
          </cell>
          <cell r="D10" t="str">
            <v>DNER-ES-280/97</v>
          </cell>
          <cell r="E10">
            <v>2.04</v>
          </cell>
          <cell r="F10">
            <v>0.73</v>
          </cell>
          <cell r="G10">
            <v>2.77</v>
          </cell>
          <cell r="H10" t="str">
            <v>Terraplenagem</v>
          </cell>
        </row>
        <row r="11">
          <cell r="A11" t="str">
            <v>01.100.06</v>
          </cell>
          <cell r="B11" t="str">
            <v>ESCAVAÇÃO, CARGA E TRANSPORTE DE MAT. DE 1ª CATEGORIA,  DMT=800 A 1000 M COM MOTOSCRAPER</v>
          </cell>
          <cell r="C11" t="str">
            <v>m³</v>
          </cell>
          <cell r="D11" t="str">
            <v>DNER-ES-280/97</v>
          </cell>
          <cell r="E11">
            <v>2.27</v>
          </cell>
          <cell r="F11">
            <v>0.81</v>
          </cell>
          <cell r="G11">
            <v>3.08</v>
          </cell>
          <cell r="H11" t="str">
            <v>Terraplenagem</v>
          </cell>
        </row>
        <row r="12">
          <cell r="A12" t="str">
            <v>01.100.07</v>
          </cell>
          <cell r="B12" t="str">
            <v>ESCAVAÇÃO, CARGA E TRANSPORTE DE MAT. DE 1ª CATEGORIA,  DMT=1000 A 1200 M COM MOTOSCRAPER</v>
          </cell>
          <cell r="C12" t="str">
            <v>m³</v>
          </cell>
          <cell r="D12" t="str">
            <v>DNER-ES-280/97</v>
          </cell>
          <cell r="E12">
            <v>2.58</v>
          </cell>
          <cell r="F12">
            <v>0.92</v>
          </cell>
          <cell r="G12">
            <v>3.5</v>
          </cell>
          <cell r="H12" t="str">
            <v>Terraplenagem</v>
          </cell>
        </row>
        <row r="13">
          <cell r="A13" t="str">
            <v>01.100.08</v>
          </cell>
          <cell r="B13" t="str">
            <v>ESCAVAÇÃO, CARGA E TRANSPORTE DE MAT. DE 1ª CATEGORIA, DMT= 1200 A 1400M  COM MOTOSCRAPER</v>
          </cell>
          <cell r="C13" t="str">
            <v>m³</v>
          </cell>
          <cell r="D13" t="str">
            <v>DNER-ES-280/97</v>
          </cell>
          <cell r="E13">
            <v>2.87</v>
          </cell>
          <cell r="F13">
            <v>1.03</v>
          </cell>
          <cell r="G13">
            <v>3.9000000000000004</v>
          </cell>
          <cell r="H13" t="str">
            <v>Terraplenagem</v>
          </cell>
        </row>
        <row r="14">
          <cell r="A14" t="str">
            <v>01.100.16</v>
          </cell>
          <cell r="B14" t="str">
            <v>ESCAVAÇÃO, CARGA E TRANSPORTE DE MAT. DE 1ª CATEGORIA,  DMT=1400 A 1600 M C/CAMINHÃO BASCULANTE</v>
          </cell>
          <cell r="C14" t="str">
            <v>m³</v>
          </cell>
          <cell r="D14" t="str">
            <v>DNER-ES-280/97</v>
          </cell>
          <cell r="E14">
            <v>2.12</v>
          </cell>
          <cell r="F14">
            <v>0.76</v>
          </cell>
          <cell r="G14">
            <v>2.88</v>
          </cell>
          <cell r="H14" t="str">
            <v>Terraplenagem</v>
          </cell>
        </row>
        <row r="15">
          <cell r="A15" t="str">
            <v>01.100.17</v>
          </cell>
          <cell r="B15" t="str">
            <v>ESCAVAÇÃO, CARGA E TRANSPORTE DE MAT. DE 1ª CATEGORIA,  DMT=1600 A 1800 M C/CAMINHÃO BASCULANTE</v>
          </cell>
          <cell r="C15" t="str">
            <v>m³</v>
          </cell>
          <cell r="D15" t="str">
            <v>DNER-ES-280/97</v>
          </cell>
          <cell r="E15">
            <v>2.21</v>
          </cell>
          <cell r="F15">
            <v>0.79</v>
          </cell>
          <cell r="G15">
            <v>3</v>
          </cell>
          <cell r="H15" t="str">
            <v>Terraplenagem</v>
          </cell>
        </row>
        <row r="16">
          <cell r="A16" t="str">
            <v>01.100.18</v>
          </cell>
          <cell r="B16" t="str">
            <v>ESCAVAÇÃO, CARGA E TRANSPORTE DE MAT. DE 1ª CATEGORIA,  DMT=1800 A 2000 M C/CAMINHÃO BASCULANTE</v>
          </cell>
          <cell r="C16" t="str">
            <v>m³</v>
          </cell>
          <cell r="D16" t="str">
            <v>DNER-ES-280/97</v>
          </cell>
          <cell r="E16">
            <v>2.2799999999999998</v>
          </cell>
          <cell r="F16">
            <v>0.82</v>
          </cell>
          <cell r="G16">
            <v>3.0999999999999996</v>
          </cell>
          <cell r="H16" t="str">
            <v>Terraplenagem</v>
          </cell>
        </row>
        <row r="17">
          <cell r="A17" t="str">
            <v>01.100.19</v>
          </cell>
          <cell r="B17" t="str">
            <v>ESCAVAÇÃO, CARGA E TRANSPORTE DE MAT. DE 1ª CATEGORIA,  DMT=2000 A 3000 M C/CAMINHÃO BASCULANTE</v>
          </cell>
          <cell r="C17" t="str">
            <v>m³</v>
          </cell>
          <cell r="D17" t="str">
            <v>DNER-ES-280/97</v>
          </cell>
          <cell r="E17">
            <v>2.5499999999999998</v>
          </cell>
          <cell r="F17">
            <v>0.91</v>
          </cell>
          <cell r="G17">
            <v>3.46</v>
          </cell>
          <cell r="H17" t="str">
            <v>Terraplenagem</v>
          </cell>
        </row>
        <row r="18">
          <cell r="A18" t="str">
            <v>01.100.20</v>
          </cell>
          <cell r="B18" t="str">
            <v>ESCAVAÇÃO, CARGA E TRANSPORTE DE MAT. DE 1ª CATEGORIA,  DMT=3000 A 5000 M C/CAMINHÃO BASCULANTE</v>
          </cell>
          <cell r="C18" t="str">
            <v>m³</v>
          </cell>
          <cell r="D18" t="str">
            <v>DNER-ES-280/97</v>
          </cell>
          <cell r="E18">
            <v>3.23</v>
          </cell>
          <cell r="F18">
            <v>1.1599999999999999</v>
          </cell>
          <cell r="G18">
            <v>4.3899999999999997</v>
          </cell>
          <cell r="H18" t="str">
            <v>Terraplenagem</v>
          </cell>
        </row>
        <row r="19">
          <cell r="A19" t="str">
            <v>01.101.02</v>
          </cell>
          <cell r="B19" t="str">
            <v>ESCAVAÇÃO, CARGA E TRANSPORTE DE MAT. DE 2ª CATEGORIA DMT=50M A 200M COM MOTOSCRAPER</v>
          </cell>
          <cell r="C19" t="str">
            <v>m³</v>
          </cell>
          <cell r="D19" t="str">
            <v>DNER-ES-280/97</v>
          </cell>
          <cell r="E19">
            <v>1.75</v>
          </cell>
          <cell r="F19">
            <v>0.63</v>
          </cell>
          <cell r="G19">
            <v>2.38</v>
          </cell>
          <cell r="H19" t="str">
            <v>Terraplenagem</v>
          </cell>
        </row>
        <row r="20">
          <cell r="A20" t="str">
            <v>01.101.03</v>
          </cell>
          <cell r="B20" t="str">
            <v>ESCAVAÇÃO, CARGA E TRANSPORTE DE MAT. DE 2ª CATEGORIA DMT=200M A 400M COM MOTOSCRAPER</v>
          </cell>
          <cell r="C20" t="str">
            <v>m³</v>
          </cell>
          <cell r="D20" t="str">
            <v>DNER-ES-280/97</v>
          </cell>
          <cell r="E20">
            <v>1.96</v>
          </cell>
          <cell r="F20">
            <v>0.7</v>
          </cell>
          <cell r="G20">
            <v>2.66</v>
          </cell>
          <cell r="H20" t="str">
            <v>Terraplenagem</v>
          </cell>
        </row>
        <row r="21">
          <cell r="A21" t="str">
            <v>01.101.04</v>
          </cell>
          <cell r="B21" t="str">
            <v>ESCAVAÇÃO, CARGA E TRANSPORTE DE MAT. DE 2ª CATEGORIA DMT=400M A 600M COM MOTOSCRAPER</v>
          </cell>
          <cell r="C21" t="str">
            <v>m³</v>
          </cell>
          <cell r="D21" t="str">
            <v>DNER-ES-280/97</v>
          </cell>
          <cell r="E21">
            <v>2.29</v>
          </cell>
          <cell r="F21">
            <v>0.82</v>
          </cell>
          <cell r="G21">
            <v>3.11</v>
          </cell>
          <cell r="H21" t="str">
            <v>Terraplenagem</v>
          </cell>
        </row>
        <row r="22">
          <cell r="A22" t="str">
            <v>01.101.05</v>
          </cell>
          <cell r="B22" t="str">
            <v>ESCAVAÇÃO, CARGA E TRANSPORTE DE MAT. DE 2ª CATEGORIA,  DMT=600 A 800 M COM MOTOSCRAPER</v>
          </cell>
          <cell r="C22" t="str">
            <v>m³</v>
          </cell>
          <cell r="D22" t="str">
            <v>DNER-ES-280/97</v>
          </cell>
          <cell r="E22">
            <v>2.5499999999999998</v>
          </cell>
          <cell r="F22">
            <v>0.91</v>
          </cell>
          <cell r="G22">
            <v>3.46</v>
          </cell>
          <cell r="H22" t="str">
            <v>Terraplenagem</v>
          </cell>
        </row>
        <row r="23">
          <cell r="A23" t="str">
            <v>01.102.02</v>
          </cell>
          <cell r="B23" t="str">
            <v>ESCAVAÇÃO, CARGA E TRANSPORTE DE MAT. DE 3ª CATEGORIA DMT=50M A 200M</v>
          </cell>
          <cell r="C23" t="str">
            <v>m³</v>
          </cell>
          <cell r="D23" t="str">
            <v>DNER-ES-280/97</v>
          </cell>
          <cell r="E23">
            <v>8.98</v>
          </cell>
          <cell r="F23">
            <v>3.21</v>
          </cell>
          <cell r="G23">
            <v>12.190000000000001</v>
          </cell>
          <cell r="H23" t="str">
            <v>Terraplenagem</v>
          </cell>
        </row>
        <row r="24">
          <cell r="A24" t="str">
            <v>01.102.03</v>
          </cell>
          <cell r="B24" t="str">
            <v>ESCAVAÇÃO, CARGA E TRANSPORTE DE MAT. DE 3ª CATEGORIA DMT=200M A 400M</v>
          </cell>
          <cell r="C24" t="str">
            <v>m³</v>
          </cell>
          <cell r="D24" t="str">
            <v>DNER-ES-280/97</v>
          </cell>
          <cell r="E24">
            <v>9.33</v>
          </cell>
          <cell r="F24">
            <v>3.34</v>
          </cell>
          <cell r="G24">
            <v>12.67</v>
          </cell>
          <cell r="H24" t="str">
            <v>Terraplenagem</v>
          </cell>
        </row>
        <row r="25">
          <cell r="A25" t="str">
            <v>01.102.04</v>
          </cell>
          <cell r="B25" t="str">
            <v>ESCAVAÇÃO, CARGA E TRANSPORTE DE MAT. DE 3ª CATEGORIA DMT=400M A 600M</v>
          </cell>
          <cell r="C25" t="str">
            <v>m³</v>
          </cell>
          <cell r="D25" t="str">
            <v>DNER-ES-280/97</v>
          </cell>
          <cell r="E25">
            <v>9.4600000000000009</v>
          </cell>
          <cell r="F25">
            <v>3.39</v>
          </cell>
          <cell r="G25">
            <v>12.850000000000001</v>
          </cell>
          <cell r="H25" t="str">
            <v>Terraplenagem</v>
          </cell>
        </row>
        <row r="26">
          <cell r="A26" t="str">
            <v>01.102.05</v>
          </cell>
          <cell r="B26" t="str">
            <v>ESCAVAÇÃO, CARGA E TRANSPORTE DE MAT. DE 3ª CATEGORIA,  DMT=600 A 800 M</v>
          </cell>
          <cell r="C26" t="str">
            <v>m³</v>
          </cell>
          <cell r="D26" t="str">
            <v>DNER-ES-280/97</v>
          </cell>
          <cell r="E26">
            <v>9.5500000000000007</v>
          </cell>
          <cell r="F26">
            <v>3.42</v>
          </cell>
          <cell r="G26">
            <v>12.97</v>
          </cell>
          <cell r="H26" t="str">
            <v>Terraplenagem</v>
          </cell>
        </row>
        <row r="27">
          <cell r="A27" t="str">
            <v>01.300.00</v>
          </cell>
          <cell r="B27" t="str">
            <v>ESCAVAÇÃO CARGA TRANSPORTE DE SOLOS MOLES</v>
          </cell>
          <cell r="C27" t="str">
            <v>m³</v>
          </cell>
          <cell r="D27" t="str">
            <v>DNER-ES-280/97</v>
          </cell>
          <cell r="E27">
            <v>3.27</v>
          </cell>
          <cell r="F27">
            <v>1.17</v>
          </cell>
          <cell r="G27">
            <v>4.4399999999999995</v>
          </cell>
          <cell r="H27" t="str">
            <v>Terraplenagem</v>
          </cell>
        </row>
        <row r="28">
          <cell r="A28" t="str">
            <v>01.400.01</v>
          </cell>
          <cell r="B28" t="str">
            <v>COLCHÃO DRENANTE COM AREIA P/ FUNDAÇÃO DE ATERRO</v>
          </cell>
          <cell r="C28" t="str">
            <v>m³</v>
          </cell>
          <cell r="D28" t="str">
            <v>DNER-ES-280/97</v>
          </cell>
          <cell r="E28">
            <v>44.07</v>
          </cell>
          <cell r="F28">
            <v>15.78</v>
          </cell>
          <cell r="G28">
            <v>59.85</v>
          </cell>
          <cell r="H28" t="str">
            <v>Terraplenagem</v>
          </cell>
        </row>
        <row r="29">
          <cell r="A29" t="str">
            <v>01.510.00</v>
          </cell>
          <cell r="B29" t="str">
            <v>COMPACTAÇÃO DE ATERROS A 95% DO PROCTOR NORMAL</v>
          </cell>
          <cell r="C29" t="str">
            <v>m³</v>
          </cell>
          <cell r="D29" t="str">
            <v>DNER-ES-282/97</v>
          </cell>
          <cell r="E29">
            <v>0.59</v>
          </cell>
          <cell r="F29">
            <v>0.21</v>
          </cell>
          <cell r="G29">
            <v>0.79999999999999993</v>
          </cell>
          <cell r="H29" t="str">
            <v>Terraplenagem</v>
          </cell>
        </row>
        <row r="30">
          <cell r="A30" t="str">
            <v>01.511.00</v>
          </cell>
          <cell r="B30" t="str">
            <v>COMPACTAÇÃO DE ATERROS A 100% DO PROCTOR NORMAL</v>
          </cell>
          <cell r="C30" t="str">
            <v>m³</v>
          </cell>
          <cell r="D30" t="str">
            <v>DNER-ES-282/97</v>
          </cell>
          <cell r="E30">
            <v>1.01</v>
          </cell>
          <cell r="F30">
            <v>0.36</v>
          </cell>
          <cell r="G30">
            <v>1.37</v>
          </cell>
          <cell r="H30" t="str">
            <v>Terraplenagem</v>
          </cell>
        </row>
        <row r="31">
          <cell r="A31" t="str">
            <v>PAVIMENTAÇÃO</v>
          </cell>
        </row>
        <row r="32">
          <cell r="A32" t="str">
            <v>02.000.00</v>
          </cell>
          <cell r="B32" t="str">
            <v>REGULARIZAÇÃO DE SUB-LEITO</v>
          </cell>
          <cell r="C32" t="str">
            <v>m²</v>
          </cell>
          <cell r="D32" t="str">
            <v>DNER-ES-299/97</v>
          </cell>
          <cell r="E32">
            <v>0.22</v>
          </cell>
          <cell r="F32">
            <v>0.08</v>
          </cell>
          <cell r="G32">
            <v>0.3</v>
          </cell>
          <cell r="H32" t="str">
            <v>Pavimentação</v>
          </cell>
        </row>
        <row r="33">
          <cell r="A33" t="str">
            <v>02.200.00</v>
          </cell>
          <cell r="B33" t="str">
            <v>SUB-BASE ESTABILIZADA GRANULOMETRICAMENTE S/ MISTURA</v>
          </cell>
          <cell r="C33" t="str">
            <v>m³</v>
          </cell>
          <cell r="D33" t="str">
            <v>DNER-ES-301/97</v>
          </cell>
          <cell r="E33">
            <v>12.77</v>
          </cell>
          <cell r="F33">
            <v>4.57</v>
          </cell>
          <cell r="G33">
            <v>17.34</v>
          </cell>
          <cell r="H33" t="str">
            <v>Pavimentação</v>
          </cell>
        </row>
        <row r="34">
          <cell r="A34" t="str">
            <v>02.210.02</v>
          </cell>
          <cell r="B34" t="str">
            <v>BASE ESTABILIZADA GRANULOMETRICAMENTE COM MISTURA DE SOLO-AREIA NA PISTA</v>
          </cell>
          <cell r="C34" t="str">
            <v>m³</v>
          </cell>
          <cell r="D34" t="str">
            <v>DNER-ES-304/97</v>
          </cell>
          <cell r="E34">
            <v>20.92</v>
          </cell>
          <cell r="F34">
            <v>7.49</v>
          </cell>
          <cell r="G34">
            <v>28.410000000000004</v>
          </cell>
          <cell r="H34" t="str">
            <v>Pavimentação</v>
          </cell>
        </row>
        <row r="35">
          <cell r="A35" t="str">
            <v>02.300.00</v>
          </cell>
          <cell r="B35" t="str">
            <v>IMPRIMAÇÃO - EXECUÇÃO</v>
          </cell>
          <cell r="C35" t="str">
            <v>m²</v>
          </cell>
          <cell r="D35" t="str">
            <v>DNER-ES-306/97</v>
          </cell>
          <cell r="E35">
            <v>1.17</v>
          </cell>
          <cell r="F35">
            <v>0.42</v>
          </cell>
          <cell r="G35">
            <v>1.5899999999999999</v>
          </cell>
          <cell r="H35" t="str">
            <v>Pavimentação</v>
          </cell>
        </row>
        <row r="36">
          <cell r="A36" t="str">
            <v>02.500.01</v>
          </cell>
          <cell r="B36" t="str">
            <v>TRATAMENTO SUPERFICIAL SIMPLES COM EMULSÃO</v>
          </cell>
          <cell r="C36" t="str">
            <v>m²</v>
          </cell>
          <cell r="D36" t="str">
            <v>DNER-ES-309/97</v>
          </cell>
          <cell r="E36">
            <v>1.55</v>
          </cell>
          <cell r="F36">
            <v>0.55000000000000004</v>
          </cell>
          <cell r="G36">
            <v>2.1</v>
          </cell>
          <cell r="H36" t="str">
            <v>Pavimentação</v>
          </cell>
        </row>
        <row r="37">
          <cell r="A37" t="str">
            <v>02.501.01</v>
          </cell>
          <cell r="B37" t="str">
            <v>TRATAMENTO SUPERFICIAL DUPLO COM EMULSÃO</v>
          </cell>
          <cell r="C37" t="str">
            <v>m²</v>
          </cell>
          <cell r="D37" t="str">
            <v>DNER-ES-309/97</v>
          </cell>
          <cell r="E37">
            <v>3.64</v>
          </cell>
          <cell r="F37">
            <v>1.3</v>
          </cell>
          <cell r="G37">
            <v>4.9400000000000004</v>
          </cell>
          <cell r="H37" t="str">
            <v>Pavimentação</v>
          </cell>
        </row>
        <row r="38">
          <cell r="A38" t="str">
            <v>OBRAS DE ARTE ESPECIAIS</v>
          </cell>
        </row>
        <row r="39">
          <cell r="A39" t="str">
            <v>03.000.02</v>
          </cell>
          <cell r="B39" t="str">
            <v>ESCAVAÇÃO MANUAL DE CAVAS EM MAT. 1ª CATEGORIA</v>
          </cell>
          <cell r="C39" t="str">
            <v>m³</v>
          </cell>
          <cell r="D39" t="str">
            <v>DNER-ES 280/97</v>
          </cell>
          <cell r="E39">
            <v>12.57</v>
          </cell>
          <cell r="F39">
            <v>4.5</v>
          </cell>
          <cell r="G39">
            <v>17.07</v>
          </cell>
          <cell r="H39" t="str">
            <v>OAE</v>
          </cell>
        </row>
        <row r="40">
          <cell r="A40" t="str">
            <v>03.326.00</v>
          </cell>
          <cell r="B40" t="str">
            <v>CONCRETO FCK=20 MPA-CONTR. RAZ. USO GER.</v>
          </cell>
          <cell r="C40" t="str">
            <v>m³</v>
          </cell>
          <cell r="D40" t="str">
            <v>DNER-ES 230/97</v>
          </cell>
          <cell r="E40">
            <v>181.90999999999997</v>
          </cell>
          <cell r="F40">
            <v>65.12</v>
          </cell>
          <cell r="G40">
            <v>247.02999999999997</v>
          </cell>
          <cell r="H40" t="str">
            <v>OAE</v>
          </cell>
        </row>
        <row r="41">
          <cell r="A41" t="str">
            <v>03.353.00</v>
          </cell>
          <cell r="B41" t="str">
            <v>FORNECIMENTO, PREPARO E COLOCAÇÃO AÇO CA-50</v>
          </cell>
          <cell r="C41" t="str">
            <v>kg</v>
          </cell>
          <cell r="D41" t="str">
            <v>DNER-ES 231/97</v>
          </cell>
          <cell r="E41">
            <v>1.65</v>
          </cell>
          <cell r="F41">
            <v>0.59</v>
          </cell>
          <cell r="G41">
            <v>2.2399999999999998</v>
          </cell>
          <cell r="H41" t="str">
            <v>OAE</v>
          </cell>
        </row>
        <row r="42">
          <cell r="A42" t="str">
            <v>03.372.01</v>
          </cell>
          <cell r="B42" t="str">
            <v>FORMA DE MADEIRA PLASTIFICADA</v>
          </cell>
          <cell r="C42" t="str">
            <v>m²</v>
          </cell>
          <cell r="D42" t="str">
            <v>DNER-ES 233/97</v>
          </cell>
          <cell r="E42">
            <v>21.22</v>
          </cell>
          <cell r="F42">
            <v>7.6</v>
          </cell>
          <cell r="G42">
            <v>28.82</v>
          </cell>
          <cell r="H42" t="str">
            <v>OAE</v>
          </cell>
        </row>
        <row r="43">
          <cell r="A43" t="str">
            <v>03.510.00</v>
          </cell>
          <cell r="B43" t="str">
            <v>APARELHO DE APOIO EM NEOPRENE</v>
          </cell>
          <cell r="C43" t="str">
            <v>dm³</v>
          </cell>
          <cell r="D43" t="str">
            <v>DNER-ES 335/97</v>
          </cell>
          <cell r="E43">
            <v>79.240000000000009</v>
          </cell>
          <cell r="F43">
            <v>28.37</v>
          </cell>
          <cell r="G43">
            <v>107.61000000000001</v>
          </cell>
          <cell r="H43" t="str">
            <v>OAE</v>
          </cell>
        </row>
        <row r="44">
          <cell r="A44" t="str">
            <v>03.930.00</v>
          </cell>
          <cell r="B44" t="str">
            <v>JUNTA DE CANTONEIRA</v>
          </cell>
          <cell r="C44" t="str">
            <v>m</v>
          </cell>
          <cell r="D44" t="str">
            <v>DNER-ES 335/97</v>
          </cell>
          <cell r="E44">
            <v>22.94</v>
          </cell>
          <cell r="F44">
            <v>8.2100000000000009</v>
          </cell>
          <cell r="G44">
            <v>31.150000000000002</v>
          </cell>
          <cell r="H44" t="str">
            <v>OAE</v>
          </cell>
        </row>
        <row r="45">
          <cell r="A45" t="str">
            <v>03.939.01</v>
          </cell>
          <cell r="B45" t="str">
            <v>JUNTA DE PAVIMENTAÇÃO LONGITUDINAL E TRANSVERSAL</v>
          </cell>
          <cell r="C45" t="str">
            <v>m</v>
          </cell>
          <cell r="D45" t="str">
            <v>DNER-ES 335/97</v>
          </cell>
          <cell r="E45">
            <v>1.58</v>
          </cell>
          <cell r="F45">
            <v>0.56999999999999995</v>
          </cell>
          <cell r="G45">
            <v>2.15</v>
          </cell>
          <cell r="H45" t="str">
            <v>OAE</v>
          </cell>
        </row>
        <row r="46">
          <cell r="A46" t="str">
            <v>03.940.00</v>
          </cell>
          <cell r="B46" t="str">
            <v>APILOAMENTO MANUAL</v>
          </cell>
          <cell r="C46" t="str">
            <v>m³</v>
          </cell>
          <cell r="D46" t="str">
            <v>DNER-ES 282/97</v>
          </cell>
          <cell r="E46">
            <v>2.9</v>
          </cell>
          <cell r="F46">
            <v>1.04</v>
          </cell>
          <cell r="G46">
            <v>3.94</v>
          </cell>
          <cell r="H46" t="str">
            <v>OAE</v>
          </cell>
        </row>
        <row r="47">
          <cell r="A47" t="str">
            <v>03.959.01</v>
          </cell>
          <cell r="B47" t="str">
            <v>DESEMPENO E ACABAMENTO DE SUPERFÍCIE</v>
          </cell>
          <cell r="C47" t="str">
            <v>m²</v>
          </cell>
          <cell r="D47" t="str">
            <v>DNER-ES 335/97</v>
          </cell>
          <cell r="E47">
            <v>0.89</v>
          </cell>
          <cell r="F47">
            <v>0.32</v>
          </cell>
          <cell r="G47">
            <v>1.21</v>
          </cell>
          <cell r="H47" t="str">
            <v>OAE</v>
          </cell>
        </row>
        <row r="48">
          <cell r="A48" t="str">
            <v>03.991.01</v>
          </cell>
          <cell r="B48" t="str">
            <v>DRENO DE PVC D=75 MM</v>
          </cell>
          <cell r="C48" t="str">
            <v>unid.</v>
          </cell>
          <cell r="D48" t="str">
            <v>DNER-ES 335/97</v>
          </cell>
          <cell r="E48">
            <v>1.9899999999999998</v>
          </cell>
          <cell r="F48">
            <v>0.71</v>
          </cell>
          <cell r="G48">
            <v>2.6999999999999997</v>
          </cell>
          <cell r="H48" t="str">
            <v>OAE</v>
          </cell>
        </row>
        <row r="49">
          <cell r="A49" t="str">
            <v>03.993.01</v>
          </cell>
          <cell r="B49" t="str">
            <v>CRAVAÇÃO DE TRILHOS TR-37</v>
          </cell>
          <cell r="C49" t="str">
            <v>m</v>
          </cell>
          <cell r="D49" t="str">
            <v>DNER-ES 234/97</v>
          </cell>
          <cell r="E49">
            <v>200.70999999999998</v>
          </cell>
          <cell r="F49">
            <v>71.849999999999994</v>
          </cell>
          <cell r="G49">
            <v>272.55999999999995</v>
          </cell>
          <cell r="H49" t="str">
            <v>OAE</v>
          </cell>
        </row>
        <row r="50">
          <cell r="A50" t="str">
            <v>05.300.02</v>
          </cell>
          <cell r="B50" t="str">
            <v>ENROCAMENTO DE PEDRA JOGADA</v>
          </cell>
          <cell r="C50" t="str">
            <v>m³</v>
          </cell>
          <cell r="D50" t="str">
            <v>DNER-ES 335/97</v>
          </cell>
          <cell r="E50">
            <v>19.340000000000003</v>
          </cell>
          <cell r="F50">
            <v>6.92</v>
          </cell>
          <cell r="G50">
            <v>26.260000000000005</v>
          </cell>
          <cell r="H50" t="str">
            <v>OAE</v>
          </cell>
        </row>
        <row r="51">
          <cell r="A51" t="str">
            <v>05.999.05</v>
          </cell>
          <cell r="B51" t="str">
            <v>GROUT</v>
          </cell>
          <cell r="C51" t="str">
            <v>m²</v>
          </cell>
          <cell r="D51" t="str">
            <v>DNER-ES 335/97</v>
          </cell>
          <cell r="E51">
            <v>4037.63</v>
          </cell>
          <cell r="F51">
            <v>1445.47</v>
          </cell>
          <cell r="G51">
            <v>5483.1</v>
          </cell>
          <cell r="H51" t="str">
            <v>OAE</v>
          </cell>
        </row>
        <row r="52">
          <cell r="A52" t="str">
            <v>06.030.01</v>
          </cell>
          <cell r="B52" t="str">
            <v>BARREIRA DE SEGURANÇA DUPLA - DNER PRO 176/86</v>
          </cell>
          <cell r="C52" t="str">
            <v>m</v>
          </cell>
          <cell r="D52" t="str">
            <v>DNER-OAE-335/97</v>
          </cell>
          <cell r="E52">
            <v>101.49</v>
          </cell>
          <cell r="F52">
            <v>36.33</v>
          </cell>
          <cell r="G52">
            <v>137.82</v>
          </cell>
          <cell r="H52" t="str">
            <v>OAE</v>
          </cell>
        </row>
        <row r="53">
          <cell r="A53" t="str">
            <v>DRENAGEM</v>
          </cell>
        </row>
        <row r="54">
          <cell r="A54" t="str">
            <v>03.940.01</v>
          </cell>
          <cell r="B54" t="str">
            <v>REATERRO E COMPACTAÇÃO MANUAL DE BUEIROS</v>
          </cell>
          <cell r="C54" t="str">
            <v>m³</v>
          </cell>
          <cell r="D54" t="str">
            <v>DNER-ES 282/97</v>
          </cell>
          <cell r="E54">
            <v>2.9</v>
          </cell>
          <cell r="F54">
            <v>1.04</v>
          </cell>
          <cell r="G54">
            <v>3.94</v>
          </cell>
          <cell r="H54" t="str">
            <v>Drenagem</v>
          </cell>
        </row>
        <row r="55">
          <cell r="A55" t="str">
            <v>04.000.00</v>
          </cell>
          <cell r="B55" t="str">
            <v>ESCAVAÇÃO MANUAL EM MATERIAL DE 1ª CATEGORIA</v>
          </cell>
          <cell r="C55" t="str">
            <v>m³</v>
          </cell>
          <cell r="D55" t="str">
            <v>DNER-ES 280/97</v>
          </cell>
          <cell r="E55">
            <v>11.17</v>
          </cell>
          <cell r="F55">
            <v>4</v>
          </cell>
          <cell r="G55">
            <v>15.17</v>
          </cell>
          <cell r="H55" t="str">
            <v>Drenagem</v>
          </cell>
        </row>
        <row r="56">
          <cell r="A56" t="str">
            <v>04.001.00</v>
          </cell>
          <cell r="B56" t="str">
            <v>ESCAVAÇÃO MECÂNICA EM MAT. 1ª CATEGORIA</v>
          </cell>
          <cell r="C56" t="str">
            <v>m³</v>
          </cell>
          <cell r="D56" t="str">
            <v>DNER-ES 280/97</v>
          </cell>
          <cell r="E56">
            <v>1.45</v>
          </cell>
          <cell r="F56">
            <v>0.52</v>
          </cell>
          <cell r="G56">
            <v>1.97</v>
          </cell>
          <cell r="H56" t="str">
            <v>Drenagem</v>
          </cell>
        </row>
        <row r="57">
          <cell r="A57" t="str">
            <v>04.400.02</v>
          </cell>
          <cell r="B57" t="str">
            <v>VALETA DE PROT. DE CORTES C/ REVEST. VEG. - VPC 02</v>
          </cell>
          <cell r="C57" t="str">
            <v>m</v>
          </cell>
          <cell r="D57" t="str">
            <v>DNER-ES 288/97</v>
          </cell>
          <cell r="E57">
            <v>15.059999999999999</v>
          </cell>
          <cell r="F57">
            <v>5.39</v>
          </cell>
          <cell r="G57">
            <v>20.45</v>
          </cell>
          <cell r="H57" t="str">
            <v>Drenagem</v>
          </cell>
        </row>
        <row r="58">
          <cell r="A58" t="str">
            <v>04.400.04</v>
          </cell>
          <cell r="B58" t="str">
            <v>VALETA DE PROT. DE CORTES C/ REVEST. CONCR. - VPC 04</v>
          </cell>
          <cell r="C58" t="str">
            <v>m</v>
          </cell>
          <cell r="D58" t="str">
            <v>DNER-ES 288/97</v>
          </cell>
          <cell r="E58">
            <v>27.739999999999995</v>
          </cell>
          <cell r="F58">
            <v>9.93</v>
          </cell>
          <cell r="G58">
            <v>37.669999999999995</v>
          </cell>
          <cell r="H58" t="str">
            <v>Drenagem</v>
          </cell>
        </row>
        <row r="59">
          <cell r="A59" t="str">
            <v>04.401.02</v>
          </cell>
          <cell r="B59" t="str">
            <v>VALETA DE PROT. DE CORTES C/ REVEST. VEG. - VPA 02</v>
          </cell>
          <cell r="C59" t="str">
            <v>m</v>
          </cell>
          <cell r="D59" t="str">
            <v>DNER-ES 288/97</v>
          </cell>
          <cell r="E59">
            <v>15.76</v>
          </cell>
          <cell r="F59">
            <v>5.64</v>
          </cell>
          <cell r="G59">
            <v>21.4</v>
          </cell>
          <cell r="H59" t="str">
            <v>Drenagem</v>
          </cell>
        </row>
        <row r="60">
          <cell r="A60" t="str">
            <v>04.401.04</v>
          </cell>
          <cell r="B60" t="str">
            <v>VALETA DE PROT. DE CORTES C/ REVEST. CONCR. - VPA 04</v>
          </cell>
          <cell r="C60" t="str">
            <v>m</v>
          </cell>
          <cell r="D60" t="str">
            <v>DNER-ES 288/97</v>
          </cell>
          <cell r="E60">
            <v>26.939999999999998</v>
          </cell>
          <cell r="F60">
            <v>9.64</v>
          </cell>
          <cell r="G60">
            <v>36.58</v>
          </cell>
          <cell r="H60" t="str">
            <v>Drenagem</v>
          </cell>
        </row>
        <row r="61">
          <cell r="A61" t="str">
            <v>04.500.02</v>
          </cell>
          <cell r="B61" t="str">
            <v>DRENO LONGITUDINAL PROF. P/CORTE EM SOLO - DPS 02</v>
          </cell>
          <cell r="C61" t="str">
            <v>m</v>
          </cell>
          <cell r="D61" t="str">
            <v>DNER-ES 292/97</v>
          </cell>
          <cell r="E61">
            <v>32.58</v>
          </cell>
          <cell r="F61">
            <v>11.66</v>
          </cell>
          <cell r="G61">
            <v>44.239999999999995</v>
          </cell>
          <cell r="H61" t="str">
            <v>Drenagem</v>
          </cell>
        </row>
        <row r="62">
          <cell r="A62" t="str">
            <v>04.500.07</v>
          </cell>
          <cell r="B62" t="str">
            <v>DRENO LONGITUDINAL PROF. P/CORTE EM SOLO - DPS 07</v>
          </cell>
          <cell r="C62" t="str">
            <v>m</v>
          </cell>
          <cell r="D62" t="str">
            <v>DNER-ES 292/97</v>
          </cell>
          <cell r="E62">
            <v>63.339999999999996</v>
          </cell>
          <cell r="F62">
            <v>22.68</v>
          </cell>
          <cell r="G62">
            <v>86.02</v>
          </cell>
          <cell r="H62" t="str">
            <v>Drenagem</v>
          </cell>
        </row>
        <row r="63">
          <cell r="A63" t="str">
            <v>04.501.02</v>
          </cell>
          <cell r="B63" t="str">
            <v>DRENO LONGITUDINAL PROF. P/CORTE EM SOLO - DPR 02</v>
          </cell>
          <cell r="C63" t="str">
            <v>m</v>
          </cell>
          <cell r="D63" t="str">
            <v>DNER-ES 292/97</v>
          </cell>
          <cell r="E63">
            <v>26.15</v>
          </cell>
          <cell r="F63">
            <v>9.36</v>
          </cell>
          <cell r="G63">
            <v>35.51</v>
          </cell>
          <cell r="H63" t="str">
            <v>Drenagem</v>
          </cell>
        </row>
        <row r="64">
          <cell r="A64" t="str">
            <v>04.502.02</v>
          </cell>
          <cell r="B64" t="str">
            <v>BOCA DE SAÍDA P/DRENO LONGITUDINAL PROF. BSD 02</v>
          </cell>
          <cell r="C64" t="str">
            <v>m</v>
          </cell>
          <cell r="D64" t="str">
            <v>DNER-ES 292/97</v>
          </cell>
          <cell r="E64">
            <v>52.09</v>
          </cell>
          <cell r="F64">
            <v>18.649999999999999</v>
          </cell>
          <cell r="G64">
            <v>70.740000000000009</v>
          </cell>
          <cell r="H64" t="str">
            <v>Drenagem</v>
          </cell>
        </row>
        <row r="65">
          <cell r="A65" t="str">
            <v>04.900.02</v>
          </cell>
          <cell r="B65" t="str">
            <v>SARJETA TRIANGULAR DE CONCRETO - STC 02</v>
          </cell>
          <cell r="C65" t="str">
            <v>m</v>
          </cell>
          <cell r="D65" t="str">
            <v>DNER-ES 288/97</v>
          </cell>
          <cell r="E65">
            <v>18.75</v>
          </cell>
          <cell r="F65">
            <v>6.71</v>
          </cell>
          <cell r="G65">
            <v>25.46</v>
          </cell>
          <cell r="H65" t="str">
            <v>Drenagem</v>
          </cell>
        </row>
        <row r="66">
          <cell r="A66" t="str">
            <v>04.900.03</v>
          </cell>
          <cell r="B66" t="str">
            <v>SARJETA TRIANGULAR DE CONCRETO - STC 03</v>
          </cell>
          <cell r="C66" t="str">
            <v>m</v>
          </cell>
          <cell r="D66" t="str">
            <v>DNER-ES 288/97</v>
          </cell>
          <cell r="E66">
            <v>16.440000000000001</v>
          </cell>
          <cell r="F66">
            <v>5.89</v>
          </cell>
          <cell r="G66">
            <v>22.330000000000002</v>
          </cell>
          <cell r="H66" t="str">
            <v>Drenagem</v>
          </cell>
        </row>
        <row r="67">
          <cell r="A67" t="str">
            <v>04.900.04</v>
          </cell>
          <cell r="B67" t="str">
            <v>SARJETA TRIANGULAR DE CONCRETO - STC 04</v>
          </cell>
          <cell r="C67" t="str">
            <v>m</v>
          </cell>
          <cell r="D67" t="str">
            <v>DNER-ES 288/97</v>
          </cell>
          <cell r="E67">
            <v>13.419999999999996</v>
          </cell>
          <cell r="F67">
            <v>4.8</v>
          </cell>
          <cell r="G67">
            <v>18.219999999999995</v>
          </cell>
          <cell r="H67" t="str">
            <v>Drenagem</v>
          </cell>
        </row>
        <row r="68">
          <cell r="A68" t="str">
            <v>04.910.01</v>
          </cell>
          <cell r="B68" t="str">
            <v>MEIO-FIO DE CONCRETO - MFC 01</v>
          </cell>
          <cell r="C68" t="str">
            <v>m</v>
          </cell>
          <cell r="D68" t="str">
            <v>DNER-ES 290/97</v>
          </cell>
          <cell r="E68">
            <v>23.24</v>
          </cell>
          <cell r="F68">
            <v>8.32</v>
          </cell>
          <cell r="G68">
            <v>31.56</v>
          </cell>
          <cell r="H68" t="str">
            <v>Drenagem</v>
          </cell>
        </row>
        <row r="69">
          <cell r="A69" t="str">
            <v>04.910.05</v>
          </cell>
          <cell r="B69" t="str">
            <v>MEIO-FIO DE CONCRETO - MFC 05</v>
          </cell>
          <cell r="C69" t="str">
            <v>m</v>
          </cell>
          <cell r="D69" t="str">
            <v>DNER-ES 290/97</v>
          </cell>
          <cell r="E69">
            <v>13.26</v>
          </cell>
          <cell r="F69">
            <v>4.75</v>
          </cell>
          <cell r="G69">
            <v>18.009999999999998</v>
          </cell>
          <cell r="H69" t="str">
            <v>Drenagem</v>
          </cell>
        </row>
        <row r="70">
          <cell r="A70" t="str">
            <v>04.940.02</v>
          </cell>
          <cell r="B70" t="str">
            <v>DESCIDA D'ÁGUA TIPO RAP. - CANAL RET. ARM. - DAR 02</v>
          </cell>
          <cell r="C70" t="str">
            <v>m</v>
          </cell>
          <cell r="D70" t="str">
            <v>DNER-ES-291/97</v>
          </cell>
          <cell r="E70">
            <v>31.25</v>
          </cell>
          <cell r="F70">
            <v>11.19</v>
          </cell>
          <cell r="G70">
            <v>42.44</v>
          </cell>
          <cell r="H70" t="str">
            <v>Drenagem</v>
          </cell>
        </row>
        <row r="71">
          <cell r="A71" t="str">
            <v>04.940.03</v>
          </cell>
          <cell r="B71" t="str">
            <v>DESCIDA D'ÁGUA TIPO RAP. - CANAL RET. ARM. - DAR 03</v>
          </cell>
          <cell r="C71" t="str">
            <v>m</v>
          </cell>
          <cell r="D71" t="str">
            <v>DNER-ES-291/97</v>
          </cell>
          <cell r="E71">
            <v>39.39</v>
          </cell>
          <cell r="F71">
            <v>14.1</v>
          </cell>
          <cell r="G71">
            <v>53.49</v>
          </cell>
          <cell r="H71" t="str">
            <v>Drenagem</v>
          </cell>
        </row>
        <row r="72">
          <cell r="A72" t="str">
            <v>04.941.01</v>
          </cell>
          <cell r="B72" t="str">
            <v>DESCIDA D'ÁGUA TIPO RAP. - CANAL RET. ARM. - DAD 01</v>
          </cell>
          <cell r="C72" t="str">
            <v>m</v>
          </cell>
          <cell r="D72" t="str">
            <v>DNER-ES-291/97</v>
          </cell>
          <cell r="E72">
            <v>39.839999999999996</v>
          </cell>
          <cell r="F72">
            <v>14.26</v>
          </cell>
          <cell r="G72">
            <v>54.099999999999994</v>
          </cell>
          <cell r="H72" t="str">
            <v>Drenagem</v>
          </cell>
        </row>
        <row r="73">
          <cell r="A73" t="str">
            <v>04.941.02</v>
          </cell>
          <cell r="B73" t="str">
            <v>DESCIDA D'ÁGUA TIPO RAP. - CANAL RET. ARM. - DAD 02</v>
          </cell>
          <cell r="C73" t="str">
            <v>m</v>
          </cell>
          <cell r="D73" t="str">
            <v>DNER-ES-291/97</v>
          </cell>
          <cell r="E73">
            <v>50.64</v>
          </cell>
          <cell r="F73">
            <v>18.13</v>
          </cell>
          <cell r="G73">
            <v>68.77</v>
          </cell>
          <cell r="H73" t="str">
            <v>Drenagem</v>
          </cell>
        </row>
        <row r="74">
          <cell r="A74" t="str">
            <v>04.941.08</v>
          </cell>
          <cell r="B74" t="str">
            <v>DESCIDA D'ÁGUA TIPO RAP. - CANAL RET. ARM. - DAD 08</v>
          </cell>
          <cell r="C74" t="str">
            <v>m</v>
          </cell>
          <cell r="D74" t="str">
            <v>DNER-ES-291/97</v>
          </cell>
          <cell r="E74">
            <v>185.12999999999997</v>
          </cell>
          <cell r="F74">
            <v>66.28</v>
          </cell>
          <cell r="G74">
            <v>251.40999999999997</v>
          </cell>
          <cell r="H74" t="str">
            <v>Drenagem</v>
          </cell>
        </row>
        <row r="75">
          <cell r="A75" t="str">
            <v>04.942.01</v>
          </cell>
          <cell r="B75" t="str">
            <v>ENTRADA D'ÁGUA - EDA 01</v>
          </cell>
          <cell r="C75" t="str">
            <v>unid.</v>
          </cell>
          <cell r="D75" t="str">
            <v>DNER-ES-291/97</v>
          </cell>
          <cell r="E75">
            <v>19.73</v>
          </cell>
          <cell r="F75">
            <v>7.06</v>
          </cell>
          <cell r="G75">
            <v>26.79</v>
          </cell>
          <cell r="H75" t="str">
            <v>Drenagem</v>
          </cell>
        </row>
        <row r="76">
          <cell r="A76" t="str">
            <v>04.942.02</v>
          </cell>
          <cell r="B76" t="str">
            <v>ENTRADA D'ÁGUA - EDA 02</v>
          </cell>
          <cell r="C76" t="str">
            <v>unid.</v>
          </cell>
          <cell r="D76" t="str">
            <v>DNER-ES-291/97</v>
          </cell>
          <cell r="E76">
            <v>24.37</v>
          </cell>
          <cell r="F76">
            <v>8.7200000000000006</v>
          </cell>
          <cell r="G76">
            <v>33.090000000000003</v>
          </cell>
          <cell r="H76" t="str">
            <v>Drenagem</v>
          </cell>
        </row>
        <row r="77">
          <cell r="A77" t="str">
            <v>04.950.01</v>
          </cell>
          <cell r="B77" t="str">
            <v>DISSIPADOR DE ENERGIA - DES 01</v>
          </cell>
          <cell r="C77" t="str">
            <v>unid.</v>
          </cell>
          <cell r="D77" t="str">
            <v>DNER-ES 283/97</v>
          </cell>
          <cell r="E77">
            <v>75.260000000000005</v>
          </cell>
          <cell r="F77">
            <v>26.94</v>
          </cell>
          <cell r="G77">
            <v>102.2</v>
          </cell>
          <cell r="H77" t="str">
            <v>Drenagem</v>
          </cell>
        </row>
        <row r="78">
          <cell r="A78" t="str">
            <v>04.950.21</v>
          </cell>
          <cell r="B78" t="str">
            <v>DISSIPADOR DE ENERGIA - DEB 01</v>
          </cell>
          <cell r="C78" t="str">
            <v>unid.</v>
          </cell>
          <cell r="D78" t="str">
            <v>DNER-ES 283/97</v>
          </cell>
          <cell r="E78">
            <v>97.81</v>
          </cell>
          <cell r="F78">
            <v>35.020000000000003</v>
          </cell>
          <cell r="G78">
            <v>132.83000000000001</v>
          </cell>
          <cell r="H78" t="str">
            <v>Drenagem</v>
          </cell>
        </row>
        <row r="79">
          <cell r="A79" t="str">
            <v>04.950.24</v>
          </cell>
          <cell r="B79" t="str">
            <v>DISSIPADOR DE ENERGIA - DEB 04</v>
          </cell>
          <cell r="C79" t="str">
            <v>unid.</v>
          </cell>
          <cell r="D79" t="str">
            <v>DNER-ES 283/97</v>
          </cell>
          <cell r="E79">
            <v>747</v>
          </cell>
          <cell r="F79">
            <v>267.43</v>
          </cell>
          <cell r="G79">
            <v>1014.4300000000001</v>
          </cell>
          <cell r="H79" t="str">
            <v>Drenagem</v>
          </cell>
        </row>
        <row r="80">
          <cell r="A80" t="str">
            <v>04.950.51</v>
          </cell>
          <cell r="B80" t="str">
            <v>DISSIPADOR DE ENERGIA - DED 01</v>
          </cell>
          <cell r="C80" t="str">
            <v>unid.</v>
          </cell>
          <cell r="D80" t="str">
            <v>DNER-ES 283/97</v>
          </cell>
          <cell r="E80">
            <v>97.839999999999989</v>
          </cell>
          <cell r="F80">
            <v>35.03</v>
          </cell>
          <cell r="G80">
            <v>132.87</v>
          </cell>
          <cell r="H80" t="str">
            <v>Drenagem</v>
          </cell>
        </row>
        <row r="81">
          <cell r="A81" t="str">
            <v>OBRAS DE ARTE CORRENTE</v>
          </cell>
        </row>
        <row r="82">
          <cell r="A82" t="str">
            <v>04.100.03</v>
          </cell>
          <cell r="B82" t="str">
            <v>CORPO BUEIRO SIMPLES TUBULAR DE CONCRETO D=1,00 M</v>
          </cell>
          <cell r="C82" t="str">
            <v>m</v>
          </cell>
          <cell r="D82" t="str">
            <v>DNER-ES-284/97</v>
          </cell>
          <cell r="E82">
            <v>308.68</v>
          </cell>
          <cell r="F82">
            <v>110.51</v>
          </cell>
          <cell r="G82">
            <v>419.19</v>
          </cell>
          <cell r="H82" t="str">
            <v>OAC</v>
          </cell>
        </row>
        <row r="83">
          <cell r="A83" t="str">
            <v>04.101.03</v>
          </cell>
          <cell r="B83" t="str">
            <v>BOCA BUEIRO SIMPLES SIMP. TUB. DE CONC. D=1,00 M NORMAL</v>
          </cell>
          <cell r="C83" t="str">
            <v>m</v>
          </cell>
          <cell r="D83" t="str">
            <v>DNER-ES-284/97</v>
          </cell>
          <cell r="E83">
            <v>846.96</v>
          </cell>
          <cell r="F83">
            <v>303.20999999999998</v>
          </cell>
          <cell r="G83">
            <v>1150.17</v>
          </cell>
          <cell r="H83" t="str">
            <v>OAC</v>
          </cell>
        </row>
        <row r="84">
          <cell r="A84" t="str">
            <v>04.200.07</v>
          </cell>
          <cell r="B84" t="str">
            <v>CORPO DE BSCC 2,5 x 2,50 M ALT. 1,00 a 2,50 M</v>
          </cell>
          <cell r="C84" t="str">
            <v>m</v>
          </cell>
          <cell r="D84" t="str">
            <v>DNER-ES-286/97</v>
          </cell>
          <cell r="E84">
            <v>837.61000000000013</v>
          </cell>
          <cell r="F84">
            <v>299.86</v>
          </cell>
          <cell r="G84">
            <v>1137.4700000000003</v>
          </cell>
          <cell r="H84" t="str">
            <v>OAC</v>
          </cell>
        </row>
        <row r="85">
          <cell r="A85" t="str">
            <v>04.200.12</v>
          </cell>
          <cell r="B85" t="str">
            <v>CORPO DE BSCC 3,00 x 3,00 m ALT. 2,50 a 5,00 M</v>
          </cell>
          <cell r="C85" t="str">
            <v>m</v>
          </cell>
          <cell r="D85" t="str">
            <v>DNER-ES-286/97</v>
          </cell>
          <cell r="E85">
            <v>1403.6200000000001</v>
          </cell>
          <cell r="F85">
            <v>502.5</v>
          </cell>
          <cell r="G85">
            <v>1906.1200000000001</v>
          </cell>
          <cell r="H85" t="str">
            <v>OAC</v>
          </cell>
        </row>
        <row r="86">
          <cell r="A86" t="str">
            <v>04.200.20</v>
          </cell>
          <cell r="B86" t="str">
            <v>CORPO DE BSCC 3,00 x 3,00 M ALT. 7,50 a 10,00 M</v>
          </cell>
          <cell r="C86" t="str">
            <v>m</v>
          </cell>
          <cell r="D86" t="str">
            <v>DNER-ES-286/97</v>
          </cell>
          <cell r="E86">
            <v>1685.22</v>
          </cell>
          <cell r="F86">
            <v>603.30999999999995</v>
          </cell>
          <cell r="G86">
            <v>2288.5299999999997</v>
          </cell>
          <cell r="H86" t="str">
            <v>OAC</v>
          </cell>
        </row>
        <row r="87">
          <cell r="A87" t="str">
            <v>04.200.24</v>
          </cell>
          <cell r="B87" t="str">
            <v>CORPO DE BSCC 3,00 x 3,00 M ALT. 10,00 a 12,50 M</v>
          </cell>
          <cell r="C87" t="str">
            <v>m</v>
          </cell>
          <cell r="D87" t="str">
            <v>DNER-ES-286/97</v>
          </cell>
          <cell r="E87">
            <v>1782.7500000000002</v>
          </cell>
          <cell r="F87">
            <v>638.22</v>
          </cell>
          <cell r="G87">
            <v>2420.9700000000003</v>
          </cell>
          <cell r="H87" t="str">
            <v>OAC</v>
          </cell>
        </row>
        <row r="88">
          <cell r="A88" t="str">
            <v>04.200.26</v>
          </cell>
          <cell r="B88" t="str">
            <v>CORPO DE BSCC 2,00 x 2,00 M ALT. 12,50 a 15,00 M</v>
          </cell>
          <cell r="C88" t="str">
            <v>m</v>
          </cell>
          <cell r="D88" t="str">
            <v>DNER-ES-286/97</v>
          </cell>
          <cell r="E88">
            <v>936.76</v>
          </cell>
          <cell r="F88">
            <v>335.36</v>
          </cell>
          <cell r="G88">
            <v>1272.1199999999999</v>
          </cell>
          <cell r="H88" t="str">
            <v>OAC</v>
          </cell>
        </row>
        <row r="89">
          <cell r="A89" t="str">
            <v>04.200.27</v>
          </cell>
          <cell r="B89" t="str">
            <v>CORPO DE BSCC 2,5 x 2,50 M ALT. 12,50 a 15,00 M</v>
          </cell>
          <cell r="C89" t="str">
            <v>m</v>
          </cell>
          <cell r="D89" t="str">
            <v>DNER-ES-286/97</v>
          </cell>
          <cell r="E89">
            <v>1478.06</v>
          </cell>
          <cell r="F89">
            <v>529.15</v>
          </cell>
          <cell r="G89">
            <v>2007.21</v>
          </cell>
          <cell r="H89" t="str">
            <v>OAC</v>
          </cell>
        </row>
        <row r="90">
          <cell r="A90" t="str">
            <v>04.201.02</v>
          </cell>
          <cell r="B90" t="str">
            <v>BOCA DE BSCC 2,00 x 2,00 M NORMAL</v>
          </cell>
          <cell r="C90" t="str">
            <v>unid.</v>
          </cell>
          <cell r="D90" t="str">
            <v>DNER-ES-286/97</v>
          </cell>
          <cell r="E90">
            <v>4338.92</v>
          </cell>
          <cell r="F90">
            <v>1553.33</v>
          </cell>
          <cell r="G90">
            <v>5892.25</v>
          </cell>
          <cell r="H90" t="str">
            <v>OAC</v>
          </cell>
        </row>
        <row r="91">
          <cell r="A91" t="str">
            <v>04.201.03</v>
          </cell>
          <cell r="B91" t="str">
            <v>BOCA DE BSCC 2,50 x 2,50 M NORMAL</v>
          </cell>
          <cell r="C91" t="str">
            <v>unid.</v>
          </cell>
          <cell r="D91" t="str">
            <v>DNER-ES-286/97</v>
          </cell>
          <cell r="E91">
            <v>5863.87</v>
          </cell>
          <cell r="F91">
            <v>2099.27</v>
          </cell>
          <cell r="G91">
            <v>7963.1399999999994</v>
          </cell>
          <cell r="H91" t="str">
            <v>OAC</v>
          </cell>
        </row>
        <row r="92">
          <cell r="A92" t="str">
            <v>04.201.04</v>
          </cell>
          <cell r="B92" t="str">
            <v>BOCA DE BSCC 3,00 x 3,00 M NORMAL</v>
          </cell>
          <cell r="C92" t="str">
            <v>unid.</v>
          </cell>
          <cell r="D92" t="str">
            <v>DNER-ES-286/97</v>
          </cell>
          <cell r="E92">
            <v>8305.1099999999988</v>
          </cell>
          <cell r="F92">
            <v>2973.23</v>
          </cell>
          <cell r="G92">
            <v>11278.339999999998</v>
          </cell>
          <cell r="H92" t="str">
            <v>OAC</v>
          </cell>
        </row>
        <row r="93">
          <cell r="A93" t="str">
            <v>04.210.23</v>
          </cell>
          <cell r="B93" t="str">
            <v>CORPO DE BDCC 2,50 x 2,50 M ALT. 10,00 a 12,50 M</v>
          </cell>
          <cell r="C93" t="str">
            <v>m</v>
          </cell>
          <cell r="D93" t="str">
            <v>DNER-ES-286/97</v>
          </cell>
          <cell r="E93">
            <v>1993.81</v>
          </cell>
          <cell r="F93">
            <v>713.78</v>
          </cell>
          <cell r="G93">
            <v>2707.59</v>
          </cell>
          <cell r="H93" t="str">
            <v>OAC</v>
          </cell>
        </row>
        <row r="94">
          <cell r="A94" t="str">
            <v>04.211.03</v>
          </cell>
          <cell r="B94" t="str">
            <v>BOCA DE BSCC 2,50 x 2,50 M NORMAL</v>
          </cell>
          <cell r="C94" t="str">
            <v>unid.</v>
          </cell>
          <cell r="D94" t="str">
            <v>DNER-ES-286/97</v>
          </cell>
          <cell r="E94">
            <v>7007.13</v>
          </cell>
          <cell r="F94">
            <v>2508.5500000000002</v>
          </cell>
          <cell r="G94">
            <v>9515.68</v>
          </cell>
          <cell r="H94" t="str">
            <v>OAC</v>
          </cell>
        </row>
        <row r="95">
          <cell r="A95" t="str">
            <v>04.220.09</v>
          </cell>
          <cell r="B95" t="str">
            <v>CORPO DE BTCC 1,50 x 1,50 M ALT. 2,50 a 5,00 M</v>
          </cell>
          <cell r="C95" t="str">
            <v>m</v>
          </cell>
          <cell r="D95" t="str">
            <v>DNER-ES-286/97</v>
          </cell>
          <cell r="E95">
            <v>1047.06</v>
          </cell>
          <cell r="F95">
            <v>374.85</v>
          </cell>
          <cell r="G95">
            <v>1421.9099999999999</v>
          </cell>
          <cell r="H95" t="str">
            <v>OAC</v>
          </cell>
        </row>
        <row r="96">
          <cell r="A96" t="str">
            <v>04.220.11</v>
          </cell>
          <cell r="B96" t="str">
            <v>CORPO DE BTCC 2,50 x 2,50 M ALT. 2,50 a 5,00 M</v>
          </cell>
          <cell r="C96" t="str">
            <v>m</v>
          </cell>
          <cell r="D96" t="str">
            <v>DNER-ES-286/97</v>
          </cell>
          <cell r="E96">
            <v>2132.37</v>
          </cell>
          <cell r="F96">
            <v>763.39</v>
          </cell>
          <cell r="G96">
            <v>2895.7599999999998</v>
          </cell>
          <cell r="H96" t="str">
            <v>OAC</v>
          </cell>
        </row>
        <row r="97">
          <cell r="A97" t="str">
            <v>04.220.20</v>
          </cell>
          <cell r="B97" t="str">
            <v>CORPO DE BTCC 3,00 x 3,00 M ALT. 7,50 a 10,00 M</v>
          </cell>
          <cell r="C97" t="str">
            <v>m</v>
          </cell>
          <cell r="D97" t="str">
            <v>DNER-ES-286/97</v>
          </cell>
          <cell r="E97">
            <v>3681.4599999999996</v>
          </cell>
          <cell r="F97">
            <v>1317.96</v>
          </cell>
          <cell r="G97">
            <v>4999.42</v>
          </cell>
          <cell r="H97" t="str">
            <v>OAC</v>
          </cell>
        </row>
        <row r="98">
          <cell r="A98" t="str">
            <v>04.220.28</v>
          </cell>
          <cell r="B98" t="str">
            <v>CORPO DE BTCC 3,00 x 3,00 M ALT. 12,50 a 15,00 M</v>
          </cell>
          <cell r="C98" t="str">
            <v>m</v>
          </cell>
          <cell r="D98" t="str">
            <v>DNER-ES-286/97</v>
          </cell>
          <cell r="E98">
            <v>4085.29</v>
          </cell>
          <cell r="F98">
            <v>1462.53</v>
          </cell>
          <cell r="G98">
            <v>5547.82</v>
          </cell>
          <cell r="H98" t="str">
            <v>OAC</v>
          </cell>
        </row>
        <row r="99">
          <cell r="A99" t="str">
            <v>04.221.01</v>
          </cell>
          <cell r="B99" t="str">
            <v>BOCA DE BSCC 1,50 x 1,50 M NORMAL</v>
          </cell>
          <cell r="C99" t="str">
            <v>unid.</v>
          </cell>
          <cell r="D99" t="str">
            <v>DNER-ES-286/97</v>
          </cell>
          <cell r="E99">
            <v>4032.1099999999997</v>
          </cell>
          <cell r="F99">
            <v>1443.5</v>
          </cell>
          <cell r="G99">
            <v>5475.61</v>
          </cell>
          <cell r="H99" t="str">
            <v>OAC</v>
          </cell>
        </row>
        <row r="100">
          <cell r="A100" t="str">
            <v>04.221.03</v>
          </cell>
          <cell r="B100" t="str">
            <v>BOCA DE BSCC 2,50 x 2,50 M NORMAL</v>
          </cell>
          <cell r="C100" t="str">
            <v>unid.</v>
          </cell>
          <cell r="D100" t="str">
            <v>DNER-ES-286/97</v>
          </cell>
          <cell r="E100">
            <v>8611.75</v>
          </cell>
          <cell r="F100">
            <v>3083.01</v>
          </cell>
          <cell r="G100">
            <v>11694.76</v>
          </cell>
          <cell r="H100" t="str">
            <v>OAC</v>
          </cell>
        </row>
        <row r="101">
          <cell r="A101" t="str">
            <v>04.221.04</v>
          </cell>
          <cell r="B101" t="str">
            <v>BOCA DE BSCC 3,00 x 3,00 M NORMAL</v>
          </cell>
          <cell r="C101" t="str">
            <v>unid.</v>
          </cell>
          <cell r="D101" t="str">
            <v>DNER-ES-286/97</v>
          </cell>
          <cell r="E101">
            <v>12159.140000000001</v>
          </cell>
          <cell r="F101">
            <v>4352.97</v>
          </cell>
          <cell r="G101">
            <v>16512.11</v>
          </cell>
          <cell r="H101" t="str">
            <v>OAC</v>
          </cell>
        </row>
        <row r="102">
          <cell r="A102" t="str">
            <v>04.930.03</v>
          </cell>
          <cell r="B102" t="str">
            <v>CAIXA COLETORA DE SARJETA - CCS 03</v>
          </cell>
          <cell r="C102" t="str">
            <v>unid.</v>
          </cell>
          <cell r="D102" t="str">
            <v>DNER-ES-287/97</v>
          </cell>
          <cell r="E102">
            <v>546.06999999999994</v>
          </cell>
          <cell r="F102">
            <v>195.49</v>
          </cell>
          <cell r="G102">
            <v>741.56</v>
          </cell>
          <cell r="H102" t="str">
            <v>OAC</v>
          </cell>
        </row>
        <row r="103">
          <cell r="A103" t="str">
            <v>04.931.03</v>
          </cell>
          <cell r="B103" t="str">
            <v>CAIXA COLETORA DE TALVEGUE - CCT 03</v>
          </cell>
          <cell r="C103" t="str">
            <v>unid.</v>
          </cell>
          <cell r="D103" t="str">
            <v>DNER-ES-287/97</v>
          </cell>
          <cell r="E103">
            <v>557.82999999999993</v>
          </cell>
          <cell r="F103">
            <v>199.7</v>
          </cell>
          <cell r="G103">
            <v>757.53</v>
          </cell>
          <cell r="H103" t="str">
            <v>OAC</v>
          </cell>
        </row>
        <row r="104">
          <cell r="A104" t="str">
            <v>OBRAS COMPLEMENTARES</v>
          </cell>
        </row>
        <row r="105">
          <cell r="A105" t="str">
            <v>05.300.02</v>
          </cell>
          <cell r="B105" t="str">
            <v>ENROCAMENTO DE PEDRA JOGADA</v>
          </cell>
          <cell r="C105" t="str">
            <v>m³</v>
          </cell>
          <cell r="D105" t="str">
            <v>DNER-ES-292/97</v>
          </cell>
          <cell r="E105">
            <v>19.340000000000003</v>
          </cell>
          <cell r="F105">
            <v>6.92</v>
          </cell>
          <cell r="G105">
            <v>26.260000000000005</v>
          </cell>
          <cell r="H105" t="str">
            <v>Obras Comp.</v>
          </cell>
        </row>
        <row r="106">
          <cell r="A106" t="str">
            <v>05.301.00</v>
          </cell>
          <cell r="B106" t="str">
            <v>ALVENARIA DE PEDRA ARGAMASSADA</v>
          </cell>
          <cell r="C106" t="str">
            <v>m³</v>
          </cell>
          <cell r="D106" t="str">
            <v>DNER-ES-292/97</v>
          </cell>
          <cell r="E106">
            <v>84.77</v>
          </cell>
          <cell r="F106">
            <v>30.35</v>
          </cell>
          <cell r="G106">
            <v>115.12</v>
          </cell>
          <cell r="H106" t="str">
            <v>Obras Comp.</v>
          </cell>
        </row>
        <row r="107">
          <cell r="A107" t="str">
            <v>05.999.04</v>
          </cell>
          <cell r="B107" t="str">
            <v>MURO DE ARRIMO EM GABIÕES</v>
          </cell>
          <cell r="C107" t="str">
            <v>m³</v>
          </cell>
          <cell r="D107" t="str">
            <v>DNER-ES-343/97</v>
          </cell>
          <cell r="E107">
            <v>87.039999999999992</v>
          </cell>
          <cell r="F107">
            <v>31.16</v>
          </cell>
          <cell r="G107">
            <v>118.19999999999999</v>
          </cell>
          <cell r="H107" t="str">
            <v>Obras Comp.</v>
          </cell>
        </row>
        <row r="108">
          <cell r="A108" t="str">
            <v>06.400.01</v>
          </cell>
          <cell r="B108" t="str">
            <v>CERCA DE ARAME FARPADO COM MOURÃO DE CONCRETO</v>
          </cell>
          <cell r="C108" t="str">
            <v>m</v>
          </cell>
          <cell r="D108" t="str">
            <v>DNER-ES-338/97</v>
          </cell>
          <cell r="E108">
            <v>4.8599999999999994</v>
          </cell>
          <cell r="F108">
            <v>1.74</v>
          </cell>
          <cell r="G108">
            <v>6.6</v>
          </cell>
          <cell r="H108" t="str">
            <v>Obras Comp.</v>
          </cell>
        </row>
        <row r="109">
          <cell r="A109" t="str">
            <v>SINALIZAÇÃO</v>
          </cell>
        </row>
        <row r="110">
          <cell r="A110" t="str">
            <v>06.010.01</v>
          </cell>
          <cell r="B110" t="str">
            <v>DEFENSA SEMI-MALEÁVEL SIMPLES (FORN./IMPL.)</v>
          </cell>
          <cell r="C110" t="str">
            <v>m</v>
          </cell>
          <cell r="D110" t="str">
            <v>DNER-ES-144/97</v>
          </cell>
          <cell r="E110">
            <v>90.28</v>
          </cell>
          <cell r="F110">
            <v>32.32</v>
          </cell>
          <cell r="G110">
            <v>122.6</v>
          </cell>
          <cell r="H110" t="str">
            <v>Sinalização</v>
          </cell>
        </row>
        <row r="111">
          <cell r="A111" t="str">
            <v>06.110.01</v>
          </cell>
          <cell r="B111" t="str">
            <v>PINTURA DE FAIXA COM TERMOPLÁSTICO - 3 ANOS</v>
          </cell>
          <cell r="C111" t="str">
            <v>m²</v>
          </cell>
          <cell r="D111" t="str">
            <v>DNER-ES-339/97</v>
          </cell>
          <cell r="E111">
            <v>14.79</v>
          </cell>
          <cell r="F111">
            <v>5.29</v>
          </cell>
          <cell r="G111">
            <v>20.079999999999998</v>
          </cell>
          <cell r="H111" t="str">
            <v>Sinalização</v>
          </cell>
        </row>
        <row r="112">
          <cell r="A112" t="str">
            <v>06.110.02</v>
          </cell>
          <cell r="B112" t="str">
            <v>PINTURA DE SETAS E ZEBRADOS COM TERMOPLÁSTICO</v>
          </cell>
          <cell r="C112" t="str">
            <v>m²</v>
          </cell>
          <cell r="D112" t="str">
            <v>DNER-ES-339/97</v>
          </cell>
          <cell r="E112">
            <v>18.03</v>
          </cell>
          <cell r="F112">
            <v>6.45</v>
          </cell>
          <cell r="G112">
            <v>24.48</v>
          </cell>
          <cell r="H112" t="str">
            <v>Sinalização</v>
          </cell>
        </row>
        <row r="113">
          <cell r="A113" t="str">
            <v>06.120.01</v>
          </cell>
          <cell r="B113" t="str">
            <v>TACHA REFLETIVA MONODIRECIONAL (FORN./COLOC.)</v>
          </cell>
          <cell r="C113" t="str">
            <v>m²</v>
          </cell>
          <cell r="D113" t="str">
            <v>DNER-ES-339/97</v>
          </cell>
          <cell r="E113">
            <v>7.67</v>
          </cell>
          <cell r="F113">
            <v>2.75</v>
          </cell>
          <cell r="G113">
            <v>10.42</v>
          </cell>
          <cell r="H113" t="str">
            <v>Sinalização</v>
          </cell>
        </row>
        <row r="114">
          <cell r="A114" t="str">
            <v>06.121.01</v>
          </cell>
          <cell r="B114" t="str">
            <v>TACHA REFLETIVA BIDIRECIONAL (FORN./COLOC.)</v>
          </cell>
          <cell r="C114" t="str">
            <v>m²</v>
          </cell>
          <cell r="D114" t="str">
            <v>DNER-ES-339/97</v>
          </cell>
          <cell r="E114">
            <v>8.5400000000000009</v>
          </cell>
          <cell r="F114">
            <v>3.06</v>
          </cell>
          <cell r="G114">
            <v>11.600000000000001</v>
          </cell>
          <cell r="H114" t="str">
            <v>Sinalização</v>
          </cell>
        </row>
        <row r="115">
          <cell r="A115" t="str">
            <v>06.200.02</v>
          </cell>
          <cell r="B115" t="str">
            <v>PLACA DE SINALIZAÇÃO TOTALMENTE REFLETIVA</v>
          </cell>
          <cell r="C115" t="str">
            <v>m²</v>
          </cell>
          <cell r="D115" t="str">
            <v>DNER-ES-340/97</v>
          </cell>
          <cell r="E115">
            <v>136.58000000000001</v>
          </cell>
          <cell r="F115">
            <v>48.9</v>
          </cell>
          <cell r="G115">
            <v>185.48000000000002</v>
          </cell>
          <cell r="H115" t="str">
            <v>Sinalização</v>
          </cell>
        </row>
        <row r="116">
          <cell r="A116" t="str">
            <v>06.230.01</v>
          </cell>
          <cell r="B116" t="str">
            <v>BALIZADOR BIDIRECIONAL</v>
          </cell>
          <cell r="C116" t="str">
            <v>unid.</v>
          </cell>
          <cell r="D116" t="str">
            <v>DNER-ES-340/97</v>
          </cell>
          <cell r="E116">
            <v>7.2</v>
          </cell>
          <cell r="F116">
            <v>2.58</v>
          </cell>
          <cell r="G116">
            <v>9.7800000000000011</v>
          </cell>
          <cell r="H116" t="str">
            <v>Sinalização</v>
          </cell>
        </row>
        <row r="117">
          <cell r="A117" t="str">
            <v>MEIO AMBIENTE</v>
          </cell>
        </row>
        <row r="118">
          <cell r="A118" t="str">
            <v>05.100.00</v>
          </cell>
          <cell r="B118" t="str">
            <v>ENLEIVAMENTO</v>
          </cell>
          <cell r="C118" t="str">
            <v>m²</v>
          </cell>
          <cell r="D118" t="str">
            <v>DNER-ES-341/97</v>
          </cell>
          <cell r="E118">
            <v>1.3599999999999999</v>
          </cell>
          <cell r="F118">
            <v>0.49</v>
          </cell>
          <cell r="G118">
            <v>1.8499999999999999</v>
          </cell>
          <cell r="H118" t="str">
            <v>Obras Comp.</v>
          </cell>
        </row>
        <row r="119">
          <cell r="A119" t="str">
            <v>05.101.00</v>
          </cell>
          <cell r="B119" t="str">
            <v>SEMEADURA MANUAL</v>
          </cell>
          <cell r="C119" t="str">
            <v>m²</v>
          </cell>
          <cell r="D119" t="str">
            <v>DNER-ES-341/97</v>
          </cell>
          <cell r="E119">
            <v>0.51</v>
          </cell>
          <cell r="F119">
            <v>0.18</v>
          </cell>
          <cell r="G119">
            <v>0.69</v>
          </cell>
          <cell r="H119" t="str">
            <v>Obras Comp.</v>
          </cell>
        </row>
        <row r="120">
          <cell r="A120" t="str">
            <v>05.102.00</v>
          </cell>
          <cell r="B120" t="str">
            <v>HIDROSSEMEADURA</v>
          </cell>
          <cell r="C120" t="str">
            <v>m²</v>
          </cell>
          <cell r="D120" t="str">
            <v>DNER-ES-341/97</v>
          </cell>
          <cell r="E120">
            <v>0.28000000000000003</v>
          </cell>
          <cell r="F120">
            <v>0.1</v>
          </cell>
          <cell r="G120">
            <v>0.38</v>
          </cell>
          <cell r="H120" t="str">
            <v>Obras Comp.</v>
          </cell>
        </row>
        <row r="121">
          <cell r="A121" t="str">
            <v>05.999.01</v>
          </cell>
          <cell r="B121" t="str">
            <v>PLANTIO DE ÁRVORES E ARBUSTOS</v>
          </cell>
          <cell r="C121" t="str">
            <v>unid.</v>
          </cell>
          <cell r="D121" t="str">
            <v>CE-PE - 01</v>
          </cell>
          <cell r="E121">
            <v>2.31</v>
          </cell>
          <cell r="F121">
            <v>0.83</v>
          </cell>
          <cell r="G121">
            <v>3.14</v>
          </cell>
          <cell r="H121" t="str">
            <v>Obras Comp.</v>
          </cell>
        </row>
        <row r="122">
          <cell r="A122" t="str">
            <v>05.999.02</v>
          </cell>
          <cell r="B122" t="str">
            <v>CONFORMAÇÃO DE CX. DE EMPRÉSTIMOS, JAZIDAS E BOTA-FORA</v>
          </cell>
          <cell r="C122" t="str">
            <v>m²</v>
          </cell>
          <cell r="D122" t="str">
            <v>DNER-ES-341/97</v>
          </cell>
          <cell r="F122">
            <v>0</v>
          </cell>
          <cell r="G122">
            <v>0</v>
          </cell>
        </row>
        <row r="123">
          <cell r="A123" t="str">
            <v>05.999.02</v>
          </cell>
          <cell r="B123" t="str">
            <v>PLANTIO DE GRAMA EM PLACA</v>
          </cell>
          <cell r="C123" t="str">
            <v>m²</v>
          </cell>
          <cell r="D123" t="str">
            <v>DNER-ES-341/97</v>
          </cell>
          <cell r="F123">
            <v>0</v>
          </cell>
          <cell r="G123">
            <v>0</v>
          </cell>
        </row>
        <row r="124">
          <cell r="A124" t="str">
            <v>05.999.03</v>
          </cell>
          <cell r="B124" t="str">
            <v>RECOMP. VEGETAL DE CAIXA DE EMPRÉSTIMO, JAZIDA E BOTA-FORA</v>
          </cell>
          <cell r="C124" t="str">
            <v>m²</v>
          </cell>
          <cell r="D124" t="str">
            <v>DNER-ES-341/97</v>
          </cell>
          <cell r="F124">
            <v>0</v>
          </cell>
          <cell r="G124">
            <v>0</v>
          </cell>
        </row>
        <row r="125">
          <cell r="A125" t="str">
            <v>COMPOSIÇÕES AUXILIARES</v>
          </cell>
        </row>
        <row r="126">
          <cell r="A126" t="str">
            <v>01.200.01</v>
          </cell>
          <cell r="B126" t="str">
            <v>ESCAVAÇÃO E CARGA DE MATERIAL DE JAZIDA</v>
          </cell>
          <cell r="C126" t="str">
            <v>m³</v>
          </cell>
          <cell r="E126">
            <v>0.97</v>
          </cell>
          <cell r="H126" t="str">
            <v>Custos Básicos</v>
          </cell>
        </row>
        <row r="127">
          <cell r="A127" t="str">
            <v>01.999.01</v>
          </cell>
          <cell r="B127" t="str">
            <v>LIMPEZA SUPERFICIAL DA CAMADA VEGETAL</v>
          </cell>
          <cell r="C127" t="str">
            <v>m²</v>
          </cell>
          <cell r="E127">
            <v>0.06</v>
          </cell>
          <cell r="H127" t="str">
            <v>Custos Básicos</v>
          </cell>
        </row>
        <row r="128">
          <cell r="A128" t="str">
            <v>01.999.02</v>
          </cell>
          <cell r="B128" t="str">
            <v>EXPURGO DE JAZIDA</v>
          </cell>
          <cell r="C128" t="str">
            <v>m³</v>
          </cell>
          <cell r="E128">
            <v>0.66</v>
          </cell>
          <cell r="H128" t="str">
            <v>Custos Básicos</v>
          </cell>
        </row>
        <row r="129">
          <cell r="A129" t="str">
            <v>01.999.03</v>
          </cell>
          <cell r="B129" t="str">
            <v>DESMATAMENTO DE JAZIDA</v>
          </cell>
          <cell r="C129" t="str">
            <v>m³</v>
          </cell>
          <cell r="E129">
            <v>0.05</v>
          </cell>
          <cell r="H129" t="str">
            <v>Custos Básicos</v>
          </cell>
        </row>
        <row r="130">
          <cell r="A130" t="str">
            <v>03.000.02</v>
          </cell>
          <cell r="B130" t="str">
            <v>ESCAVAÇÃO MANUAL DE CAVAS EM MAT. 1ª CATEGORIA</v>
          </cell>
          <cell r="C130" t="str">
            <v>m³</v>
          </cell>
          <cell r="E130">
            <v>12.57</v>
          </cell>
          <cell r="H130" t="str">
            <v>Custos Básicos</v>
          </cell>
        </row>
        <row r="131">
          <cell r="A131" t="str">
            <v>03.300.01</v>
          </cell>
          <cell r="B131" t="str">
            <v>CONCRETO MAGRO</v>
          </cell>
          <cell r="C131" t="str">
            <v>m³</v>
          </cell>
          <cell r="E131">
            <v>146</v>
          </cell>
          <cell r="H131" t="str">
            <v>Custos Básicos</v>
          </cell>
        </row>
        <row r="132">
          <cell r="A132" t="str">
            <v>03.310.03</v>
          </cell>
          <cell r="B132" t="str">
            <v>CONCRETO CICLOPICO FCK = 12 MPA</v>
          </cell>
          <cell r="C132" t="str">
            <v>m³</v>
          </cell>
          <cell r="E132">
            <v>145.64000000000001</v>
          </cell>
          <cell r="H132" t="str">
            <v>Custos Básicos</v>
          </cell>
        </row>
        <row r="133">
          <cell r="A133" t="str">
            <v>03.321.01</v>
          </cell>
          <cell r="B133" t="str">
            <v>CONCRETO FCK=10 MPA</v>
          </cell>
          <cell r="C133" t="str">
            <v>m³</v>
          </cell>
          <cell r="E133">
            <v>163.38</v>
          </cell>
          <cell r="H133" t="str">
            <v>Custos Básicos</v>
          </cell>
        </row>
        <row r="134">
          <cell r="A134" t="str">
            <v>03.325.00</v>
          </cell>
          <cell r="B134" t="str">
            <v>CONCRETO FCK=18 MPA</v>
          </cell>
          <cell r="C134" t="str">
            <v>m³</v>
          </cell>
          <cell r="E134">
            <v>177.85</v>
          </cell>
          <cell r="H134" t="str">
            <v>Custos Básicos</v>
          </cell>
        </row>
        <row r="135">
          <cell r="A135" t="str">
            <v>03.326.00</v>
          </cell>
          <cell r="B135" t="str">
            <v>CONCRETO FCK=20 MPA</v>
          </cell>
          <cell r="C135" t="str">
            <v>m³</v>
          </cell>
          <cell r="E135">
            <v>181.90999999999997</v>
          </cell>
          <cell r="H135" t="str">
            <v>Custos Básicos</v>
          </cell>
        </row>
        <row r="136">
          <cell r="A136" t="str">
            <v>03.329.04</v>
          </cell>
          <cell r="B136" t="str">
            <v>CONCRETO FCK=12  MPA</v>
          </cell>
          <cell r="C136" t="str">
            <v>m³</v>
          </cell>
          <cell r="E136">
            <v>168.03</v>
          </cell>
          <cell r="H136" t="str">
            <v>Custos Básicos</v>
          </cell>
        </row>
        <row r="137">
          <cell r="A137" t="str">
            <v>03.340.00</v>
          </cell>
          <cell r="B137" t="str">
            <v>ARGAMASSA CIMENTO-AREIA 1-3</v>
          </cell>
          <cell r="C137" t="str">
            <v>m³</v>
          </cell>
          <cell r="E137">
            <v>154.82</v>
          </cell>
          <cell r="H137" t="str">
            <v>Custos Básicos</v>
          </cell>
        </row>
        <row r="138">
          <cell r="A138" t="str">
            <v>03.341.00</v>
          </cell>
          <cell r="B138" t="str">
            <v>ARGAMASSA CIMENTO-AREIA 1-4</v>
          </cell>
          <cell r="C138" t="str">
            <v>m³</v>
          </cell>
          <cell r="E138">
            <v>136.55000000000001</v>
          </cell>
          <cell r="H138" t="str">
            <v>Custos Básicos</v>
          </cell>
        </row>
        <row r="139">
          <cell r="A139" t="str">
            <v>03.353.00</v>
          </cell>
          <cell r="B139" t="str">
            <v>FORNECIMENTO, PREPARO E COLOCAÇÃO AÇO CA-50</v>
          </cell>
          <cell r="C139" t="str">
            <v>kg</v>
          </cell>
          <cell r="E139">
            <v>1.65</v>
          </cell>
          <cell r="H139" t="str">
            <v>Custos Básicos</v>
          </cell>
        </row>
        <row r="140">
          <cell r="A140" t="str">
            <v>03.370.00</v>
          </cell>
          <cell r="B140" t="str">
            <v>FORMAS COMUNS DE MADEIRA</v>
          </cell>
          <cell r="C140" t="str">
            <v>m²</v>
          </cell>
          <cell r="E140">
            <v>17.650000000000002</v>
          </cell>
          <cell r="H140" t="str">
            <v>Custos Básicos</v>
          </cell>
        </row>
        <row r="141">
          <cell r="A141" t="str">
            <v>03.371.00</v>
          </cell>
          <cell r="B141" t="str">
            <v>FORMA DE MADEIRA COMPENSADA</v>
          </cell>
          <cell r="C141" t="str">
            <v>m²</v>
          </cell>
          <cell r="E141">
            <v>13.209999999999999</v>
          </cell>
          <cell r="H141" t="str">
            <v>Custos Básicos</v>
          </cell>
        </row>
        <row r="142">
          <cell r="A142" t="str">
            <v>03.940.00</v>
          </cell>
          <cell r="B142" t="str">
            <v>APILOAMENTO MANUAL</v>
          </cell>
          <cell r="C142" t="str">
            <v>m³</v>
          </cell>
          <cell r="E142">
            <v>2.9</v>
          </cell>
          <cell r="H142" t="str">
            <v>Custos Básicos</v>
          </cell>
        </row>
        <row r="143">
          <cell r="A143" t="str">
            <v>04.999.03</v>
          </cell>
          <cell r="B143" t="str">
            <v xml:space="preserve">ESCORAMENTO DE BUEIROS CELULARES                                         </v>
          </cell>
          <cell r="C143" t="str">
            <v>m³</v>
          </cell>
          <cell r="E143">
            <v>7.7600000000000007</v>
          </cell>
          <cell r="H143" t="str">
            <v>Custos Básicos</v>
          </cell>
        </row>
        <row r="144">
          <cell r="A144" t="str">
            <v>04.999.06</v>
          </cell>
          <cell r="B144" t="str">
            <v>SOLO LOCAL / SELO DE ARGILA</v>
          </cell>
          <cell r="C144" t="str">
            <v>m³</v>
          </cell>
          <cell r="E144">
            <v>7.26</v>
          </cell>
          <cell r="H144" t="str">
            <v>Custos Básicos</v>
          </cell>
        </row>
        <row r="145">
          <cell r="A145" t="str">
            <v>04.999.07</v>
          </cell>
          <cell r="B145" t="str">
            <v>LASTRO DE BRITA</v>
          </cell>
          <cell r="C145" t="str">
            <v>m³</v>
          </cell>
          <cell r="E145">
            <v>93.47999999999999</v>
          </cell>
          <cell r="H145" t="str">
            <v>Custos Básicos</v>
          </cell>
        </row>
        <row r="146">
          <cell r="A146" t="str">
            <v>05.000.11</v>
          </cell>
          <cell r="B146" t="str">
            <v>DENTES P/ BUEIROS SIMPLES Ø 1,00 m</v>
          </cell>
          <cell r="C146" t="str">
            <v>unid.</v>
          </cell>
          <cell r="E146">
            <v>38.85</v>
          </cell>
          <cell r="H146" t="str">
            <v>Custos Básicos</v>
          </cell>
        </row>
        <row r="147">
          <cell r="A147" t="str">
            <v>05.301.00</v>
          </cell>
          <cell r="B147" t="str">
            <v>ALVENARIA DE PEDRA ARGAMASSADA</v>
          </cell>
          <cell r="C147" t="str">
            <v>m³</v>
          </cell>
          <cell r="E147">
            <v>84.77</v>
          </cell>
          <cell r="H147" t="str">
            <v>Sinalização</v>
          </cell>
        </row>
        <row r="148">
          <cell r="A148" t="str">
            <v>09.999.01</v>
          </cell>
          <cell r="B148" t="str">
            <v>TORRE DE MADEIRA</v>
          </cell>
          <cell r="C148" t="str">
            <v>unid.</v>
          </cell>
          <cell r="E148">
            <v>69.460000000000008</v>
          </cell>
          <cell r="H148" t="str">
            <v>Custos Básicos</v>
          </cell>
        </row>
        <row r="149">
          <cell r="A149" t="str">
            <v>09.519.01</v>
          </cell>
          <cell r="B149" t="str">
            <v>OBTENÇÃO DE GRAMAS EM PLACAS</v>
          </cell>
          <cell r="C149" t="str">
            <v>m²</v>
          </cell>
          <cell r="E149">
            <v>0.78</v>
          </cell>
          <cell r="H149" t="str">
            <v>Custos Básicos</v>
          </cell>
        </row>
        <row r="150">
          <cell r="A150" t="str">
            <v>09.512.02</v>
          </cell>
          <cell r="B150" t="str">
            <v>TUBO DE CONCRETO POROSO Ø 0,20 m</v>
          </cell>
          <cell r="C150" t="str">
            <v>m</v>
          </cell>
          <cell r="E150">
            <v>4.63</v>
          </cell>
          <cell r="H150" t="str">
            <v>Custos Básicos</v>
          </cell>
        </row>
        <row r="151">
          <cell r="A151" t="str">
            <v>09.512.07</v>
          </cell>
          <cell r="B151" t="str">
            <v>TUBO DE CONCRETO ARMADO Ø 1,00 m</v>
          </cell>
          <cell r="C151" t="str">
            <v>m</v>
          </cell>
          <cell r="E151">
            <v>180.84</v>
          </cell>
          <cell r="H151" t="str">
            <v>Custos Básicos</v>
          </cell>
        </row>
        <row r="152">
          <cell r="A152" t="str">
            <v>09.517.06</v>
          </cell>
          <cell r="B152" t="str">
            <v>RACHÃO (ESCAV.MAT.3ª CATEGORIA)</v>
          </cell>
          <cell r="C152" t="str">
            <v>m³</v>
          </cell>
          <cell r="E152">
            <v>8.14</v>
          </cell>
          <cell r="H152" t="str">
            <v>Custos Básicos</v>
          </cell>
        </row>
      </sheetData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"/>
      <sheetName val="P"/>
      <sheetName val="PlanContrato"/>
      <sheetName val="Especif"/>
      <sheetName val="Calculo (2)"/>
      <sheetName val="PP"/>
    </sheetNames>
    <sheetDataSet>
      <sheetData sheetId="0"/>
      <sheetData sheetId="1"/>
      <sheetData sheetId="2"/>
      <sheetData sheetId="3">
        <row r="26">
          <cell r="A26" t="str">
            <v>CBUQ</v>
          </cell>
        </row>
        <row r="27">
          <cell r="A27" t="str">
            <v>FR(5)</v>
          </cell>
        </row>
        <row r="28">
          <cell r="A28" t="str">
            <v>MRC</v>
          </cell>
        </row>
        <row r="29">
          <cell r="A29" t="str">
            <v>REP</v>
          </cell>
        </row>
        <row r="30">
          <cell r="A30" t="str">
            <v>H(x)</v>
          </cell>
        </row>
        <row r="31">
          <cell r="A31" t="str">
            <v>FR(x) + REP + H(x)</v>
          </cell>
        </row>
        <row r="32">
          <cell r="A32" t="str">
            <v>RB</v>
          </cell>
        </row>
        <row r="33">
          <cell r="A33" t="str">
            <v>REC</v>
          </cell>
        </row>
      </sheetData>
      <sheetData sheetId="4"/>
      <sheetData sheetId="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1M-CBMI"/>
      <sheetName val="MAT-BET"/>
      <sheetName val="REL-AC"/>
      <sheetName val="PLUVIOM"/>
      <sheetName val="TAPA BURACO"/>
      <sheetName val="RECOMP REVESTIMENTO"/>
      <sheetName val="LIMP MEIO FIO"/>
      <sheetName val="LIMP VALETAS"/>
      <sheetName val="REMOCAO MEC BAR"/>
      <sheetName val="REMOCAO MEC BAR (2)"/>
      <sheetName val="M.OBRA MARCO"/>
      <sheetName val="RESUMO "/>
      <sheetName val="WILSON"/>
      <sheetName val="H-HORAS MARCO"/>
      <sheetName val="acertos"/>
      <sheetName val="CONT MAT BET"/>
      <sheetName val="QUADRO COMPARATIVO"/>
      <sheetName val="61M_CBMI"/>
      <sheetName val="MAT_BET"/>
      <sheetName val="PLANO TRAB"/>
      <sheetName val="MATERIAIS"/>
      <sheetName val="matbet"/>
      <sheetName val="quantidades"/>
      <sheetName val="adequação"/>
      <sheetName val="comparativo"/>
      <sheetName val="CROQUI"/>
      <sheetName val="PEM"/>
      <sheetName val="CADASTRO"/>
      <sheetName val="Ativos"/>
      <sheetName val="61MCBMI.DNIT"/>
      <sheetName val="TAPA_BURACO"/>
      <sheetName val="RECOMP_REVESTIMENTO"/>
      <sheetName val="LIMP_MEIO_FIO"/>
      <sheetName val="LIMP_VALETAS"/>
      <sheetName val="REMOCAO_MEC_BAR"/>
      <sheetName val="REMOCAO_MEC_BAR_(2)"/>
      <sheetName val="M_OBRA_MARCO"/>
      <sheetName val="RESUMO_"/>
      <sheetName val="H-HORAS_MARCO"/>
      <sheetName val="CONT_MAT_BET"/>
      <sheetName val="QUADRO_COMPARATIVO"/>
      <sheetName val="PLANO_TRAB"/>
      <sheetName val="61MCBMI_DNIT"/>
      <sheetName val="Solicitação Interna de Fab"/>
      <sheetName val="Serviços"/>
      <sheetName val="Mat"/>
      <sheetName val="Faturamento 2016 (Diferimento)"/>
      <sheetName val="aux"/>
      <sheetName val="Calendário"/>
      <sheetName val="COMPOS1"/>
      <sheetName val="Clientes"/>
      <sheetName val="Mão de Obra"/>
      <sheetName val="Dado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(2)"/>
      <sheetName val="Matriz de Produtividade"/>
      <sheetName val="61M-CBMI:MAT-BET"/>
      <sheetName val="DSS_04"/>
      <sheetName val="Fresagem"/>
      <sheetName val="Meio-fio"/>
      <sheetName val="PintLigacao"/>
      <sheetName val="PMQ"/>
      <sheetName val="STC_01"/>
      <sheetName val="CUSTO ZONA SUL"/>
      <sheetName val="CUSTO LARANJEIRAS"/>
      <sheetName val="Índices de Reajustamento"/>
      <sheetName val="CONS_CORR"/>
      <sheetName val="Comp. PU serv. com areia-brita"/>
      <sheetName val="Procedimentos"/>
      <sheetName val="ORÇAMENTO"/>
      <sheetName val="CS#"/>
      <sheetName val="CUSTO INDIRETO"/>
      <sheetName val="Alteração"/>
      <sheetName val="P A T O 98 D"/>
      <sheetName val="Especif"/>
      <sheetName val="RO"/>
      <sheetName val="IMA"/>
      <sheetName val="CAIAÇÃO"/>
      <sheetName val="DG"/>
      <sheetName val="CONCR"/>
      <sheetName val="CDF"/>
      <sheetName val="CAPMAN"/>
      <sheetName val="DESOBU"/>
      <sheetName val="ESC MAN"/>
      <sheetName val="ENROC"/>
      <sheetName val="FORMA"/>
      <sheetName val="LIMP DA"/>
      <sheetName val="LIMP BU"/>
      <sheetName val="LIMP SARJ"/>
      <sheetName val="ROÇMAN"/>
      <sheetName val="ROÇMEC"/>
      <sheetName val="RMECATER"/>
      <sheetName val="TBF"/>
      <sheetName val="MBUF"/>
      <sheetName val="MOB"/>
      <sheetName val="ROÇCOL"/>
      <sheetName val="RMATER"/>
      <sheetName val="RP"/>
      <sheetName val="TCCB10"/>
      <sheetName val="TCCC4t"/>
      <sheetName val="TLCB10"/>
      <sheetName val="TLCB5"/>
      <sheetName val="TLCC4t"/>
      <sheetName val="TLMR"/>
      <sheetName val="tsd"/>
      <sheetName val="TSS"/>
      <sheetName val="ESTORNO"/>
      <sheetName val="plan1"/>
      <sheetName val="Planilha"/>
      <sheetName val="TAPA_BURACO1"/>
      <sheetName val="RECOMP_REVESTIMENTO1"/>
      <sheetName val="LIMP_MEIO_FIO1"/>
      <sheetName val="LIMP_VALETAS1"/>
      <sheetName val="REMOCAO_MEC_BAR1"/>
      <sheetName val="REMOCAO_MEC_BAR_(2)1"/>
      <sheetName val="M_OBRA_MARCO1"/>
      <sheetName val="RESUMO_1"/>
      <sheetName val="H-HORAS_MARCO1"/>
      <sheetName val="CONT_MAT_BET1"/>
      <sheetName val="QUADRO_COMPARATIVO1"/>
      <sheetName val="PLANO_TRAB1"/>
      <sheetName val="61MCBMI_DNIT1"/>
      <sheetName val="Faturamento_2016_(Diferimento)"/>
      <sheetName val="Solicitação_Interna_de_Fab"/>
      <sheetName val="Mão_de_Obra"/>
      <sheetName val="31_(2)"/>
      <sheetName val="Matriz_de_Produtividade"/>
      <sheetName val="[61MCBMI.DNIT.XLS]61M_CBMI_MA_2"/>
      <sheetName val="[61MCBMI.DNIT.XLS]61M-CBMI:MAT-"/>
      <sheetName val="[61MCBMI.DNIT.XLS][61MCBMI.DNIT"/>
    </sheetNames>
    <sheetDataSet>
      <sheetData sheetId="0">
        <row r="2">
          <cell r="U2" t="str">
            <v>FOLHA 01</v>
          </cell>
        </row>
        <row r="18">
          <cell r="H18">
            <v>0</v>
          </cell>
        </row>
      </sheetData>
      <sheetData sheetId="1">
        <row r="2">
          <cell r="U2" t="str">
            <v>FOLHA 01</v>
          </cell>
        </row>
        <row r="18">
          <cell r="H18">
            <v>0</v>
          </cell>
        </row>
      </sheetData>
      <sheetData sheetId="2">
        <row r="2">
          <cell r="U2" t="str">
            <v>FOLHA 01</v>
          </cell>
        </row>
      </sheetData>
      <sheetData sheetId="3">
        <row r="2">
          <cell r="U2" t="str">
            <v>FOLHA 01</v>
          </cell>
        </row>
      </sheetData>
      <sheetData sheetId="4">
        <row r="2">
          <cell r="U2" t="str">
            <v>FOLHA 01</v>
          </cell>
        </row>
      </sheetData>
      <sheetData sheetId="5">
        <row r="2">
          <cell r="U2" t="str">
            <v>FOLHA 01</v>
          </cell>
        </row>
      </sheetData>
      <sheetData sheetId="6">
        <row r="2">
          <cell r="U2" t="str">
            <v>FOLHA 01</v>
          </cell>
        </row>
      </sheetData>
      <sheetData sheetId="7">
        <row r="2">
          <cell r="U2" t="str">
            <v>FOLHA 01</v>
          </cell>
        </row>
      </sheetData>
      <sheetData sheetId="8">
        <row r="2">
          <cell r="U2" t="str">
            <v>FOLHA 01</v>
          </cell>
        </row>
      </sheetData>
      <sheetData sheetId="9">
        <row r="2">
          <cell r="U2" t="str">
            <v>FOLHA 01</v>
          </cell>
        </row>
      </sheetData>
      <sheetData sheetId="10">
        <row r="2">
          <cell r="U2" t="str">
            <v>FOLHA 01</v>
          </cell>
        </row>
      </sheetData>
      <sheetData sheetId="11">
        <row r="2">
          <cell r="U2" t="str">
            <v>FOLHA 01</v>
          </cell>
        </row>
      </sheetData>
      <sheetData sheetId="12">
        <row r="2">
          <cell r="U2" t="str">
            <v>FOLHA 01</v>
          </cell>
        </row>
      </sheetData>
      <sheetData sheetId="13">
        <row r="2">
          <cell r="U2" t="str">
            <v>FOLHA 01</v>
          </cell>
        </row>
      </sheetData>
      <sheetData sheetId="14">
        <row r="2">
          <cell r="U2" t="str">
            <v>FOLHA 01</v>
          </cell>
        </row>
      </sheetData>
      <sheetData sheetId="15">
        <row r="2">
          <cell r="U2" t="str">
            <v>FOLHA 01</v>
          </cell>
        </row>
      </sheetData>
      <sheetData sheetId="16">
        <row r="2">
          <cell r="U2" t="str">
            <v>FOLHA 01</v>
          </cell>
        </row>
      </sheetData>
      <sheetData sheetId="17">
        <row r="2">
          <cell r="U2" t="str">
            <v>FOLHA 01</v>
          </cell>
        </row>
      </sheetData>
      <sheetData sheetId="18">
        <row r="2">
          <cell r="U2" t="str">
            <v>FOLHA 01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2">
          <cell r="U2" t="str">
            <v>FOLHA 01</v>
          </cell>
        </row>
      </sheetData>
      <sheetData sheetId="140">
        <row r="2">
          <cell r="U2" t="str">
            <v>FOLHA 01</v>
          </cell>
        </row>
      </sheetData>
      <sheetData sheetId="141">
        <row r="2">
          <cell r="U2" t="str">
            <v>FOLHA 01</v>
          </cell>
        </row>
      </sheetData>
      <sheetData sheetId="142">
        <row r="2">
          <cell r="U2" t="str">
            <v>FOLHA 01</v>
          </cell>
        </row>
      </sheetData>
      <sheetData sheetId="143">
        <row r="2">
          <cell r="U2" t="str">
            <v>FOLHA 01</v>
          </cell>
        </row>
      </sheetData>
      <sheetData sheetId="144">
        <row r="2">
          <cell r="U2" t="str">
            <v>FOLHA 01</v>
          </cell>
        </row>
      </sheetData>
      <sheetData sheetId="145">
        <row r="2">
          <cell r="U2" t="str">
            <v>FOLHA 01</v>
          </cell>
        </row>
      </sheetData>
      <sheetData sheetId="146">
        <row r="2">
          <cell r="U2" t="str">
            <v>FOLHA 01</v>
          </cell>
        </row>
      </sheetData>
      <sheetData sheetId="147">
        <row r="2">
          <cell r="U2" t="str">
            <v>FOLHA 01</v>
          </cell>
        </row>
      </sheetData>
      <sheetData sheetId="148">
        <row r="2">
          <cell r="U2" t="str">
            <v>FOLHA 01</v>
          </cell>
        </row>
      </sheetData>
      <sheetData sheetId="149">
        <row r="2">
          <cell r="U2" t="str">
            <v>FOLHA 01</v>
          </cell>
        </row>
      </sheetData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 1"/>
      <sheetName val="CAPA"/>
      <sheetName val="Folha rosto"/>
      <sheetName val="Curva granu agregados"/>
      <sheetName val="PLANILHA"/>
      <sheetName val="QUADROS 1 2 3 4 6 7 8"/>
      <sheetName val="QUADRO 5"/>
      <sheetName val="Viscosidade"/>
      <sheetName val="ABRASÃO"/>
      <sheetName val="RESUMO"/>
      <sheetName val="Cálculo"/>
      <sheetName val="DENSIDADE"/>
      <sheetName val="ESTABILIDADE"/>
      <sheetName val="VAZIOS"/>
      <sheetName val="RBV"/>
      <sheetName val="FLUÊNCIA"/>
      <sheetName val="VAM"/>
      <sheetName val="DRANPX14"/>
      <sheetName val="Serviços"/>
      <sheetName val="RESUMO_AUT1"/>
      <sheetName val="orçamento"/>
      <sheetName val="COMPOS1"/>
      <sheetName val="TCC4"/>
    </sheetNames>
    <sheetDataSet>
      <sheetData sheetId="0"/>
      <sheetData sheetId="1"/>
      <sheetData sheetId="2"/>
      <sheetData sheetId="3"/>
      <sheetData sheetId="4"/>
      <sheetData sheetId="5">
        <row r="56">
          <cell r="J56">
            <v>5.5500000000000001E-2</v>
          </cell>
        </row>
      </sheetData>
      <sheetData sheetId="6"/>
      <sheetData sheetId="7"/>
      <sheetData sheetId="8"/>
      <sheetData sheetId="9"/>
      <sheetData sheetId="10">
        <row r="6">
          <cell r="D6">
            <v>6.029999999999978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CUSTO HORÁRIO"/>
      <sheetName val="Mão de obra"/>
      <sheetName val="Material"/>
      <sheetName val="MEMÓRIA"/>
      <sheetName val="Tabela Abril 2000"/>
      <sheetName val="Cálcul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omposições"/>
      <sheetName val="CUSTO MATERIAIS"/>
      <sheetName val="Plan1"/>
      <sheetName val="REFLEXO FINAN"/>
      <sheetName val="ROÇADA"/>
      <sheetName val="SAIDA D AGUA"/>
      <sheetName val="Apontador"/>
      <sheetName val="SAIDA_D_AGUA"/>
      <sheetName val="CUSTO_MATERIAIS"/>
      <sheetName val="REFLEXO_FINAN"/>
    </sheetNames>
    <sheetDataSet>
      <sheetData sheetId="0">
        <row r="4">
          <cell r="B4" t="str">
            <v>DIV. SP/MS - ENTR. BR-163(A) (N. ALVORADA)</v>
          </cell>
        </row>
        <row r="10">
          <cell r="C10">
            <v>8</v>
          </cell>
        </row>
        <row r="11">
          <cell r="C11">
            <v>8</v>
          </cell>
        </row>
        <row r="12">
          <cell r="C12">
            <v>25</v>
          </cell>
        </row>
        <row r="13">
          <cell r="C13">
            <v>25</v>
          </cell>
        </row>
        <row r="14">
          <cell r="C14">
            <v>0.32</v>
          </cell>
        </row>
        <row r="15">
          <cell r="C15">
            <v>3.4</v>
          </cell>
        </row>
        <row r="16">
          <cell r="C16">
            <v>2.23</v>
          </cell>
        </row>
        <row r="17">
          <cell r="C17">
            <v>2.23</v>
          </cell>
        </row>
        <row r="18">
          <cell r="C18">
            <v>2.5499999999999998</v>
          </cell>
        </row>
        <row r="19">
          <cell r="C19">
            <v>2.8</v>
          </cell>
        </row>
        <row r="20">
          <cell r="C20">
            <v>3.75</v>
          </cell>
        </row>
        <row r="21">
          <cell r="C21">
            <v>1.25</v>
          </cell>
        </row>
        <row r="22">
          <cell r="C22">
            <v>5.8</v>
          </cell>
        </row>
        <row r="23">
          <cell r="C23">
            <v>4.3</v>
          </cell>
        </row>
        <row r="24">
          <cell r="C24">
            <v>0.17</v>
          </cell>
        </row>
        <row r="32">
          <cell r="C32">
            <v>667.1</v>
          </cell>
        </row>
        <row r="39">
          <cell r="B39">
            <v>1107.92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ATUALIZADA"/>
      <sheetName val="MEMÓRIA"/>
      <sheetName val="Módulo1"/>
      <sheetName val="Módulo2"/>
      <sheetName val="Módulo3"/>
      <sheetName val="QUADROS 1 2 3 4 6 7 8"/>
      <sheetName val="Cálculo"/>
      <sheetName val="dez00"/>
      <sheetName val="QuQuant"/>
      <sheetName val="tabela"/>
      <sheetName val="planilha compl"/>
      <sheetName val="Quadro de qntd"/>
      <sheetName val="Cronograma FIS FINANC"/>
      <sheetName val="CURVA ABC"/>
      <sheetName val="PLANILHA CONTRATUAL"/>
      <sheetName val="Serviços"/>
      <sheetName val="8ª MP_BR_45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CROQUIS"/>
      <sheetName val="MATBET CUSTO"/>
      <sheetName val="MATBET PREÇO UNIT"/>
      <sheetName val="SERVIÇOS"/>
      <sheetName val="MOBIL-CANT"/>
      <sheetName val="ORÇAMENTO"/>
      <sheetName val="TLCB5"/>
      <sheetName val="TLMR"/>
      <sheetName val="TCC4"/>
      <sheetName val="TLMB"/>
      <sheetName val="TCCB10"/>
      <sheetName val="CRONOGAMA 1º"/>
      <sheetName val="CRONOGAMA 2º"/>
      <sheetName val="COMPOSIÇÕES"/>
      <sheetName val="COMPOSIÇÕES2"/>
    </sheetNames>
    <sheetDataSet>
      <sheetData sheetId="0" refreshError="1">
        <row r="3">
          <cell r="B3">
            <v>0.23899999999999999</v>
          </cell>
        </row>
        <row r="5">
          <cell r="D5">
            <v>1.99</v>
          </cell>
        </row>
        <row r="6">
          <cell r="D6">
            <v>2.58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CROQUIS"/>
      <sheetName val="MATBET CUSTO"/>
      <sheetName val="MATBET PREÇO UNIT"/>
      <sheetName val="SERVIÇOS"/>
      <sheetName val="MOBIL-CANT"/>
      <sheetName val="ORÇAMENTO"/>
      <sheetName val="TLCB5"/>
      <sheetName val="TLMR"/>
      <sheetName val="TCC4"/>
      <sheetName val="TLMB"/>
      <sheetName val="TCCB10"/>
      <sheetName val="CRONOGAMA 1º"/>
      <sheetName val="CRONOGAMA 2º"/>
      <sheetName val="COMPOSIÇÕES"/>
      <sheetName val="COMPOSIÇÕES2"/>
    </sheetNames>
    <sheetDataSet>
      <sheetData sheetId="0" refreshError="1">
        <row r="3">
          <cell r="B3">
            <v>0.23899999999999999</v>
          </cell>
        </row>
        <row r="5">
          <cell r="D5">
            <v>1.99</v>
          </cell>
        </row>
        <row r="6">
          <cell r="D6">
            <v>2.58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PRVS12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Planilha"/>
      <sheetName val="p a t o 99 b"/>
      <sheetName val="Página 16"/>
      <sheetName val="Proposta"/>
      <sheetName val="Preâmbulo"/>
      <sheetName val="Mapa de Localização do trecho"/>
      <sheetName val="Justificativas"/>
      <sheetName val="PLANILHA RESUMO DO PATO"/>
      <sheetName val="Metodologia"/>
      <sheetName val="QUESTÕES AMBIENTAIS"/>
      <sheetName val="PATO"/>
      <sheetName val="TLCB5"/>
      <sheetName val="TLMR"/>
      <sheetName val="MB"/>
      <sheetName val="Mão de Obra"/>
      <sheetName val="CROQUIS"/>
      <sheetName val="1.6"/>
      <sheetName val="Planilha1"/>
    </sheetNames>
    <sheetDataSet>
      <sheetData sheetId="0">
        <row r="3">
          <cell r="B3" t="str">
            <v>ISP</v>
          </cell>
          <cell r="C3" t="str">
            <v>ICDS</v>
          </cell>
          <cell r="D3" t="str">
            <v>ICDP</v>
          </cell>
          <cell r="E3" t="str">
            <v>ICDE</v>
          </cell>
        </row>
        <row r="4">
          <cell r="A4" t="str">
            <v>EXCELENTE</v>
          </cell>
          <cell r="B4">
            <v>0</v>
          </cell>
          <cell r="C4">
            <v>2.52</v>
          </cell>
          <cell r="D4">
            <v>1.1200000000000001</v>
          </cell>
          <cell r="E4">
            <v>0</v>
          </cell>
        </row>
        <row r="5">
          <cell r="A5" t="str">
            <v>BOM</v>
          </cell>
          <cell r="B5">
            <v>9.86</v>
          </cell>
          <cell r="C5">
            <v>32.18</v>
          </cell>
          <cell r="D5">
            <v>39.72</v>
          </cell>
          <cell r="E5">
            <v>8.2799999999999994</v>
          </cell>
        </row>
        <row r="6">
          <cell r="A6" t="str">
            <v>REGULAR</v>
          </cell>
          <cell r="B6">
            <v>75.14</v>
          </cell>
          <cell r="C6">
            <v>12.9</v>
          </cell>
          <cell r="D6">
            <v>44.48</v>
          </cell>
          <cell r="E6">
            <v>52.96</v>
          </cell>
        </row>
        <row r="7">
          <cell r="A7" t="str">
            <v>MAU</v>
          </cell>
          <cell r="B7">
            <v>0.32</v>
          </cell>
          <cell r="C7">
            <v>37.72</v>
          </cell>
          <cell r="D7">
            <v>0</v>
          </cell>
          <cell r="E7">
            <v>24.08</v>
          </cell>
        </row>
        <row r="8">
          <cell r="A8" t="str">
            <v>PÉSSIMO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Total</v>
          </cell>
          <cell r="B9">
            <v>85.32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>
        <row r="3">
          <cell r="B3">
            <v>0</v>
          </cell>
        </row>
      </sheetData>
      <sheetData sheetId="7">
        <row r="3">
          <cell r="B3">
            <v>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aux"/>
      <sheetName val="graficos"/>
      <sheetName val="graficos (2)"/>
      <sheetName val="p a t o 99 b"/>
      <sheetName val="DADOS"/>
      <sheetName val="INVENTÁRIO262"/>
      <sheetName val="SERVIÇOS"/>
      <sheetName val="61M-CBMI"/>
      <sheetName val="Reaproveitamento_de_formas"/>
      <sheetName val="PCOMP-06-11-2006"/>
      <sheetName val="A"/>
    </sheetNames>
    <sheetDataSet>
      <sheetData sheetId="0">
        <row r="6">
          <cell r="B6">
            <v>11.439114391143912</v>
          </cell>
        </row>
      </sheetData>
      <sheetData sheetId="1">
        <row r="6">
          <cell r="B6">
            <v>11.439114391143912</v>
          </cell>
          <cell r="C6">
            <v>33.210332103321036</v>
          </cell>
          <cell r="D6">
            <v>9.9630996309963091</v>
          </cell>
          <cell r="E6">
            <v>37.269372693726936</v>
          </cell>
          <cell r="F6">
            <v>8.1180811808118083</v>
          </cell>
        </row>
        <row r="8">
          <cell r="B8">
            <v>36.531365313653133</v>
          </cell>
          <cell r="C8">
            <v>14.760147601476014</v>
          </cell>
          <cell r="D8">
            <v>4.7970479704797047</v>
          </cell>
          <cell r="E8">
            <v>36.531365313653133</v>
          </cell>
          <cell r="F8">
            <v>7.3800738007380069</v>
          </cell>
        </row>
        <row r="10">
          <cell r="B10">
            <v>11.439114391143912</v>
          </cell>
          <cell r="C10">
            <v>23.247232472324722</v>
          </cell>
          <cell r="D10">
            <v>9.9630996309963091</v>
          </cell>
          <cell r="E10">
            <v>3.3210332103321036</v>
          </cell>
          <cell r="F10">
            <v>52.02952029520295</v>
          </cell>
        </row>
        <row r="12">
          <cell r="B12">
            <v>0</v>
          </cell>
          <cell r="C12">
            <v>45.38745387453875</v>
          </cell>
          <cell r="D12">
            <v>1.107011070110701</v>
          </cell>
          <cell r="E12">
            <v>53.505535055350549</v>
          </cell>
          <cell r="F12">
            <v>0</v>
          </cell>
        </row>
        <row r="14">
          <cell r="B14">
            <v>0</v>
          </cell>
          <cell r="C14">
            <v>45.38745387453875</v>
          </cell>
          <cell r="D14">
            <v>1.107011070110701</v>
          </cell>
          <cell r="E14">
            <v>53.505535055350549</v>
          </cell>
          <cell r="F14">
            <v>0</v>
          </cell>
        </row>
        <row r="16">
          <cell r="B16">
            <v>100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22">
          <cell r="B22">
            <v>0</v>
          </cell>
          <cell r="C22">
            <v>46.494464944649444</v>
          </cell>
          <cell r="D22">
            <v>53.505535055350549</v>
          </cell>
          <cell r="E22">
            <v>0</v>
          </cell>
          <cell r="F22">
            <v>0</v>
          </cell>
          <cell r="I22">
            <v>0</v>
          </cell>
          <cell r="J22">
            <v>2.52</v>
          </cell>
          <cell r="K22">
            <v>2.9</v>
          </cell>
          <cell r="L22">
            <v>0</v>
          </cell>
          <cell r="M22">
            <v>0</v>
          </cell>
        </row>
        <row r="23">
          <cell r="B23" t="str">
            <v xml:space="preserve">  4 - 5</v>
          </cell>
          <cell r="C23" t="str">
            <v xml:space="preserve">  3 -   4</v>
          </cell>
          <cell r="D23" t="str">
            <v xml:space="preserve">  2 -   3</v>
          </cell>
          <cell r="E23" t="str">
            <v xml:space="preserve">  1 -   2</v>
          </cell>
          <cell r="F23" t="str">
            <v>0 -  1</v>
          </cell>
        </row>
        <row r="24">
          <cell r="B24">
            <v>46.494464944649444</v>
          </cell>
          <cell r="C24">
            <v>0</v>
          </cell>
          <cell r="D24">
            <v>4.7970479704797047</v>
          </cell>
          <cell r="E24">
            <v>48.708487084870846</v>
          </cell>
          <cell r="F24">
            <v>0</v>
          </cell>
          <cell r="I24">
            <v>2.52</v>
          </cell>
          <cell r="J24">
            <v>0</v>
          </cell>
          <cell r="K24">
            <v>0.26</v>
          </cell>
          <cell r="L24">
            <v>2.64</v>
          </cell>
          <cell r="M24">
            <v>0</v>
          </cell>
        </row>
        <row r="25">
          <cell r="B25" t="str">
            <v xml:space="preserve">  4 - 5</v>
          </cell>
          <cell r="C25" t="str">
            <v xml:space="preserve">  3 -   4</v>
          </cell>
          <cell r="D25" t="str">
            <v xml:space="preserve">  2 -   3</v>
          </cell>
          <cell r="E25" t="str">
            <v xml:space="preserve">  1 -   2</v>
          </cell>
          <cell r="F25" t="str">
            <v>0 -  1</v>
          </cell>
        </row>
        <row r="26">
          <cell r="B26">
            <v>54.243542435424352</v>
          </cell>
          <cell r="C26">
            <v>45.756457564575648</v>
          </cell>
          <cell r="D26">
            <v>0</v>
          </cell>
          <cell r="E26">
            <v>0</v>
          </cell>
          <cell r="F26">
            <v>0</v>
          </cell>
          <cell r="I26">
            <v>2.94</v>
          </cell>
          <cell r="J26">
            <v>2.48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 xml:space="preserve">  4 - 5</v>
          </cell>
          <cell r="C27" t="str">
            <v xml:space="preserve">  3 -   4</v>
          </cell>
          <cell r="D27" t="str">
            <v xml:space="preserve">  2 -   3</v>
          </cell>
          <cell r="E27" t="str">
            <v xml:space="preserve">  1 -   2</v>
          </cell>
          <cell r="F27" t="str">
            <v>0 -  1</v>
          </cell>
        </row>
        <row r="28">
          <cell r="B28">
            <v>0</v>
          </cell>
          <cell r="C28">
            <v>0</v>
          </cell>
          <cell r="D28">
            <v>49.815498154981555</v>
          </cell>
          <cell r="E28">
            <v>50.184501845018445</v>
          </cell>
          <cell r="F28">
            <v>0</v>
          </cell>
          <cell r="I28">
            <v>0</v>
          </cell>
          <cell r="J28">
            <v>0</v>
          </cell>
          <cell r="K28">
            <v>2.7</v>
          </cell>
          <cell r="L28">
            <v>2.72</v>
          </cell>
          <cell r="M28">
            <v>0</v>
          </cell>
        </row>
        <row r="29">
          <cell r="B29" t="str">
            <v xml:space="preserve">  4 - 5</v>
          </cell>
          <cell r="C29" t="str">
            <v xml:space="preserve">  3 -   4</v>
          </cell>
          <cell r="D29" t="str">
            <v xml:space="preserve">  2 -   3</v>
          </cell>
          <cell r="E29" t="str">
            <v xml:space="preserve">  1 -   2</v>
          </cell>
          <cell r="F29" t="str">
            <v>0 -  1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MATBET CUSTO"/>
      <sheetName val="MATBET PREÇO UNIT"/>
      <sheetName val="SERVIÇOS"/>
      <sheetName val="ORÇAMENTO"/>
      <sheetName val="TLCB5"/>
      <sheetName val="CRONOGAMA 1º"/>
      <sheetName val="CRONOGAMA 2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PATO - BR - 425 aditivo"/>
      <sheetName val="DG"/>
      <sheetName val="Resumo Vertical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AUX."/>
      <sheetName val="Real"/>
      <sheetName val="Calendário"/>
      <sheetName val="1-_QUADRO_DE_QUANTIDADE_(2)1"/>
      <sheetName val="Transporte_5m³1"/>
      <sheetName val="Transporte_4m³1"/>
      <sheetName val="Transporte_4t1"/>
      <sheetName val="Transporte_Mat__Frio1"/>
      <sheetName val="Cronograma_(2)1"/>
      <sheetName val="ESTUDO_PREÇOS1"/>
      <sheetName val="SERVIÇOS"/>
      <sheetName val="Teor"/>
      <sheetName val="INVENTÁRIO"/>
      <sheetName val="Orçamentária"/>
      <sheetName val="Conversão"/>
      <sheetName val="ORÇAMENTO"/>
      <sheetName val="PT"/>
      <sheetName val="COMPOSIÇÕES"/>
      <sheetName val="CUSTO_EQP-VTR"/>
      <sheetName val="ÍNDICE"/>
      <sheetName val="TapaBuraco"/>
      <sheetName val="Equipamentos"/>
      <sheetName val="PLMUSEU"/>
      <sheetName val="1-_QUADRO_DE_QUANTIDADE_(2)2"/>
      <sheetName val="Transporte_5m³2"/>
      <sheetName val="Transporte_4m³2"/>
      <sheetName val="Transporte_4t2"/>
      <sheetName val="Transporte_Mat__Frio2"/>
      <sheetName val="Cronograma_(2)2"/>
      <sheetName val="ESTUDO_PREÇOS2"/>
      <sheetName val="1-_QUADRO_DE_QUANTIDADE_(2)3"/>
      <sheetName val="Transporte_5m³3"/>
      <sheetName val="Transporte_4m³3"/>
      <sheetName val="Transporte_4t3"/>
      <sheetName val="Transporte_Mat__Frio3"/>
      <sheetName val="Cronograma_(2)3"/>
      <sheetName val="ESTUDO_PREÇOS3"/>
      <sheetName val="1-_QUADRO_DE_QUANTIDADE_(2)4"/>
      <sheetName val="Transporte_5m³4"/>
      <sheetName val="Transporte_4m³4"/>
      <sheetName val="Transporte_4t4"/>
      <sheetName val="Transporte_Mat__Frio4"/>
      <sheetName val="Cronograma_(2)4"/>
      <sheetName val="ESTUDO_PREÇOS4"/>
      <sheetName val="1-_QUADRO_DE_QUANTIDADE_(2)5"/>
      <sheetName val="Transporte_5m³5"/>
      <sheetName val="Transporte_4m³5"/>
      <sheetName val="Transporte_4t5"/>
      <sheetName val="Transporte_Mat__Frio5"/>
      <sheetName val="Cronograma_(2)5"/>
      <sheetName val="ESTUDO_PREÇOS5"/>
      <sheetName val="dez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PRVS1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(2)"/>
      <sheetName val="equipamentos"/>
      <sheetName val="ORÇAMENTO"/>
      <sheetName val="Orçamento TOTAL"/>
      <sheetName val="CRONOGRAMA"/>
      <sheetName val="Bet - Aquisição - Residência"/>
      <sheetName val="ANP"/>
      <sheetName val="Adm - Resumo"/>
      <sheetName val="Adm Fixa Princ"/>
      <sheetName val="Adm Vinculada Princ "/>
      <sheetName val="Adm Vinculada Comp"/>
      <sheetName val="Adm Variável Controle"/>
      <sheetName val="Adm Manutenção"/>
      <sheetName val="Canteiro conservação"/>
      <sheetName val="Mobilização"/>
      <sheetName val="BDI"/>
      <sheetName val="MEMÓRIA DE CÁLCULO"/>
      <sheetName val="Resumo Serviços"/>
      <sheetName val="DMT"/>
      <sheetName val="ABC SERVIÇ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,13"/>
      <sheetName val="1,14"/>
      <sheetName val="1.15"/>
      <sheetName val="1,16"/>
      <sheetName val="1,17"/>
      <sheetName val="aux1"/>
      <sheetName val="1,19"/>
      <sheetName val="1,20"/>
      <sheetName val="1,21"/>
      <sheetName val="1,22"/>
      <sheetName val="1,23"/>
      <sheetName val="1.24"/>
      <sheetName val="1.25"/>
      <sheetName val="1.26"/>
      <sheetName val="1.28"/>
      <sheetName val="1.29"/>
      <sheetName val="3.4"/>
      <sheetName val="D"/>
      <sheetName val="2.1"/>
      <sheetName val="H"/>
      <sheetName val="I"/>
      <sheetName val="J"/>
      <sheetName val="K"/>
      <sheetName val="L"/>
      <sheetName val="M"/>
      <sheetName val="N"/>
      <sheetName val="O"/>
      <sheetName val="aux. 2"/>
      <sheetName val="Q"/>
      <sheetName val="R"/>
      <sheetName val="S"/>
      <sheetName val="T"/>
      <sheetName val="U"/>
      <sheetName val="B"/>
      <sheetName val="G"/>
      <sheetName val="P"/>
      <sheetName val="DMT modelo"/>
      <sheetName val="RESUMO"/>
      <sheetName val="REAJU"/>
      <sheetName val="TSD-FOG"/>
      <sheetName val="Sub e base"/>
      <sheetName val="AGREGADOS"/>
      <sheetName val="Quadro Resumo"/>
      <sheetName val="RELATÓRIO"/>
      <sheetName val="Página 16"/>
      <sheetName val="Recuperação da Pista"/>
      <sheetName val="estgg"/>
      <sheetName val="aux"/>
      <sheetName val="Anual"/>
      <sheetName val="1. Cadastro da LM"/>
      <sheetName val="4. Orçamento FD"/>
      <sheetName val="compos1"/>
      <sheetName val="orcID nº1"/>
      <sheetName val="orc ID nº 15"/>
      <sheetName val="orc ID nº17"/>
      <sheetName val="orc ID nº 18"/>
      <sheetName val="orc ID nº19"/>
      <sheetName val="orc ID nº2 "/>
      <sheetName val="orc ID nº3"/>
      <sheetName val="orcID nº4"/>
      <sheetName val="orcID nº5"/>
      <sheetName val="orcID nº6"/>
      <sheetName val="orcID nº7"/>
      <sheetName val="orc ID nº8"/>
      <sheetName val="orc ID nº9"/>
      <sheetName val="orc ID nº12"/>
      <sheetName val="orc ID nº13"/>
      <sheetName val="orc ID nº 14"/>
      <sheetName val="orc ID nº16"/>
      <sheetName val="Rel-15ª med."/>
      <sheetName val="PMF"/>
      <sheetName val="Regula"/>
      <sheetName val="serviços"/>
      <sheetName val="tlmb"/>
      <sheetName val="Orçamento"/>
      <sheetName val="Dados"/>
      <sheetName val="eq"/>
      <sheetName val="mo"/>
      <sheetName val="planilha"/>
    </sheetNames>
    <sheetDataSet>
      <sheetData sheetId="0"/>
      <sheetData sheetId="1"/>
      <sheetData sheetId="2"/>
      <sheetData sheetId="3"/>
      <sheetData sheetId="4"/>
      <sheetData sheetId="5" refreshError="1">
        <row r="11">
          <cell r="A11" t="str">
            <v>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ROSTO"/>
      <sheetName val="BODE"/>
      <sheetName val="ROSTO I"/>
      <sheetName val="REP SUP"/>
      <sheetName val="REP PROF"/>
      <sheetName val="FRESA"/>
      <sheetName val="CAPA PIS ACOST"/>
      <sheetName val="MICRO"/>
      <sheetName val="MATBET"/>
      <sheetName val="MOBCANT"/>
      <sheetName val="MAN"/>
      <sheetName val="CSV"/>
      <sheetName val="1CAPA"/>
      <sheetName val="2SUMÁRIO"/>
      <sheetName val="3APRES1"/>
      <sheetName val="4MAPA"/>
      <sheetName val="5DC"/>
      <sheetName val="6C FIN"/>
      <sheetName val="7CONT FIN"/>
      <sheetName val="8C FIS"/>
      <sheetName val="9CONT FIS"/>
      <sheetName val="10AV FIS"/>
      <sheetName val="CONT NE"/>
      <sheetName val="11PLUV"/>
      <sheetName val="12RH"/>
      <sheetName val="13EQ"/>
      <sheetName val="14IVE"/>
      <sheetName val="IVE MICRO"/>
      <sheetName val="IVE CBUQ"/>
      <sheetName val="COMENT"/>
      <sheetName val="DIPRVS12"/>
    </sheetNames>
    <sheetDataSet>
      <sheetData sheetId="0" refreshError="1">
        <row r="10">
          <cell r="B10" t="str">
            <v>BR-262/MS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PATO - BR - 425 aditivo"/>
      <sheetName val="QuQu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TINS"/>
      <sheetName val="Corrigida ate out-2008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DP"/>
      <sheetName val="ROSTO"/>
      <sheetName val="T. BURACO C CASCALHO"/>
      <sheetName val="LIMP_SARJ_MEIO FIO"/>
      <sheetName val="LIMP_VALETA_CORTE"/>
      <sheetName val="TRANS. MATERIAIS"/>
      <sheetName val="MOBCANT"/>
      <sheetName val="1CAPA"/>
      <sheetName val="2APRES"/>
      <sheetName val="3APRES1"/>
      <sheetName val="4MAPA"/>
      <sheetName val="5DC"/>
      <sheetName val="6C FIN"/>
      <sheetName val="7CONT FIN"/>
      <sheetName val="CONT NE"/>
      <sheetName val="8C FIS"/>
      <sheetName val="9CONT FIS"/>
      <sheetName val="10AV FIS"/>
      <sheetName val="11PLUV"/>
      <sheetName val="12RH"/>
      <sheetName val="13EQ"/>
      <sheetName val="COMENT (2)"/>
      <sheetName val="ISSQN_DEZ2007"/>
      <sheetName val="COMPOS1"/>
    </sheetNames>
    <sheetDataSet>
      <sheetData sheetId="0">
        <row r="7">
          <cell r="B7" t="str">
            <v>SR/23-00022/2007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Quadro + Gráfico"/>
      <sheetName val="Custo do CM-30"/>
      <sheetName val="Cálculo"/>
      <sheetName val="Preços"/>
      <sheetName val="Desp. Apoio"/>
      <sheetName val="Fresagem de Pista Ago-98"/>
      <sheetName val="memória de calculo_liquida"/>
      <sheetName val="Proposta"/>
      <sheetName val="Carimbo de Nota"/>
      <sheetName val="COMPOS1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P3"/>
      <sheetName val="PLANILHA ATUALIZADA"/>
      <sheetName val="Auxiliar"/>
      <sheetName val="Tela"/>
      <sheetName val="Atualizacao"/>
      <sheetName val="Chuvas"/>
      <sheetName val="Medição"/>
      <sheetName val="RELATA"/>
      <sheetName val="Conc 20"/>
      <sheetName val="CRON.NOVO.ARIPUANA"/>
      <sheetName val="CAPA"/>
      <sheetName val="SUMÁRIO GERAL"/>
      <sheetName val="DIVISÓRIAS"/>
      <sheetName val="CAPA CD"/>
      <sheetName val="CABEÇALHO-RODAPÉ"/>
      <sheetName val="ABC"/>
      <sheetName val="ORÇAMENTO"/>
      <sheetName val="MEMÓRIA"/>
      <sheetName val="CRONOGRAMA"/>
      <sheetName val="BDI"/>
      <sheetName val="Encargos Sociais"/>
      <sheetName val="CPU"/>
      <sheetName val="Quadro Bueiros"/>
      <sheetName val="MP CUB"/>
      <sheetName val="Plan1"/>
      <sheetName val="CBR Jazida"/>
      <sheetName val="JAZIDAS"/>
      <sheetName val="plan"/>
      <sheetName val="Plan2"/>
      <sheetName val="PRO_08"/>
      <sheetName val="RESUMO_AUT1"/>
      <sheetName val="Custo da Imprimação"/>
      <sheetName val="Custo da Pintura de Ligação"/>
      <sheetName val="Resumo Financeiro"/>
      <sheetName val=""/>
      <sheetName val="RP-1 SB (3)"/>
      <sheetName val="ROSTO"/>
      <sheetName val="7CONT FIN"/>
      <sheetName val="DG"/>
      <sheetName val="Entrada de Dados"/>
      <sheetName val="Ofício"/>
      <sheetName val="Dados do Contrato"/>
      <sheetName val="Boletim"/>
      <sheetName val="Resumo"/>
      <sheetName val="MT-358 Sin.Hor."/>
      <sheetName val="MT-358 Sin.Vert."/>
      <sheetName val="MT-358 Disp. Aux."/>
      <sheetName val="MT 220 Disp Aux"/>
      <sheetName val="Controle financeiro"/>
      <sheetName val="Linear"/>
      <sheetName val="Vert. item 1"/>
      <sheetName val="Horizontal"/>
      <sheetName val="Vertical"/>
      <sheetName val="Seg. e Canalizacao"/>
      <sheetName val="RELATÓRIO FOTOGRAFICO"/>
      <sheetName val="Pluviometria"/>
      <sheetName val="RESUMO DE DIÁRIO DE OBRAS"/>
      <sheetName val="Reajuste"/>
      <sheetName val="Cont.fin. Reajustamento"/>
      <sheetName val="Relatório-1ª med."/>
      <sheetName val="Viga_Benkellman1"/>
      <sheetName val="Estudo_Estatístico1"/>
      <sheetName val="Pro_-_10_norma_A1"/>
      <sheetName val="Pró_-_11_norma_B1"/>
      <sheetName val="Resumo_subtrechos_homgêneos1"/>
      <sheetName val="Demonstrativo_Dimensionamento1"/>
      <sheetName val="Camadas_Mat__Distintos1"/>
      <sheetName val="Relatório-1ª_med_"/>
      <sheetName val="Resumo Geral"/>
      <sheetName val="Acostamento - 129 - 122+10 LE"/>
      <sheetName val="Acostam. - 122+10 a 112 +10 LE"/>
      <sheetName val="Acost. 112+10 - 102"/>
      <sheetName val="Acost. 101+10 a 92 - LE"/>
      <sheetName val="Acost. 91+10 a 82 - LE"/>
      <sheetName val="ACOST. EST.81+10 A 72"/>
      <sheetName val="ACOST. EST. 71+10 A 62"/>
      <sheetName val="ACOST. Est. 61+10 a 52 - LE"/>
      <sheetName val="ACOST. 51+10 - 42"/>
      <sheetName val="ACOST. EST. 41+10 - 32 LE"/>
      <sheetName val="ACOST. 31+10 - 22 - LE"/>
      <sheetName val="acost . 21 - 12 "/>
      <sheetName val="Acost . 12 - 3"/>
      <sheetName val="Est. 31+10 a Est. 24+10 - LE"/>
      <sheetName val="Est. 42+10 a 32 -LE"/>
      <sheetName val="Est. 51 - Est. 43 - LD"/>
      <sheetName val="Est. 42 - Est. 37 - LD"/>
      <sheetName val="Est. 36 a Est. 31 - LD"/>
      <sheetName val="Est.38 - Est. 34 - EIXO"/>
      <sheetName val="Est. 33 - Est. 24 - EIXO"/>
      <sheetName val="Est. 24 - Est. 19 - completa"/>
      <sheetName val="EST. 18+10 A EST. 14 - COMPLETA"/>
      <sheetName val="Est. 51 a Est. 43 - LE - 14.50 "/>
      <sheetName val="EST. 13 +10 - EST. 10 - COMPL."/>
      <sheetName val="Est. 9 - Est. 5 - Completa"/>
      <sheetName val="Est. 4 a Est. 0 - completo"/>
      <sheetName val="BAN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-08"/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ANALISES"/>
      <sheetName val="Custo do CM-30"/>
      <sheetName val="Cálculo"/>
      <sheetName val="Quadro + Gráfico"/>
      <sheetName val="Preços"/>
      <sheetName val="Desp. Apoio"/>
      <sheetName val="PRO_08"/>
      <sheetName val="ROSTO"/>
      <sheetName val="7CONT FIN"/>
      <sheetName val="DG"/>
      <sheetName val="memória de calculo_liquida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Proposta"/>
      <sheetName val="Carimbo de 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"/>
      <sheetName val="Curva ABC"/>
      <sheetName val="COMP."/>
      <sheetName val="Aux."/>
      <sheetName val="Cronog"/>
      <sheetName val="Cron.Físico"/>
      <sheetName val="Transp."/>
      <sheetName val="Transp.Bet."/>
      <sheetName val="Mob."/>
      <sheetName val="Equip."/>
      <sheetName val="M.O."/>
      <sheetName val="Mat."/>
      <sheetName val="Índices"/>
      <sheetName val="Aluguel"/>
      <sheetName val="ROSTO"/>
      <sheetName val="7CONT FIN"/>
      <sheetName val="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Códigos"/>
      <sheetName val="Plan1"/>
      <sheetName val="PRO-08"/>
      <sheetName val="PRO_08"/>
      <sheetName val="Planilha1"/>
      <sheetName val="ORÇAMENTO"/>
      <sheetName val="CRONOGRAMA"/>
      <sheetName val="B M Pl04"/>
      <sheetName val="B M Pl03"/>
      <sheetName val="B M Pl02"/>
      <sheetName val="B M Pl01"/>
      <sheetName val="S. L. V.04"/>
      <sheetName val="S. L. V.03"/>
      <sheetName val="S. L. V.02"/>
      <sheetName val="S.L.V.01-2"/>
      <sheetName val="Plan4"/>
      <sheetName val="Plan3"/>
      <sheetName val="Paviment pl03-2"/>
      <sheetName val="Plan2"/>
      <sheetName val="Carta à C. E. F."/>
      <sheetName val="RESUMO "/>
      <sheetName val="MOBIL-CANT-MANUNT-DESM"/>
      <sheetName val="PQP(1)"/>
      <sheetName val="PQP (2)"/>
      <sheetName val="PQP (3)"/>
      <sheetName val="PQP (4)"/>
      <sheetName val="PQP (5)"/>
      <sheetName val="06-220-TRANS CV3"/>
      <sheetName val="PQP (7)"/>
      <sheetName val="PQP (8)"/>
      <sheetName val="PQP (9)"/>
      <sheetName val="10-260-SILO MIN"/>
      <sheetName val="PQP (11)"/>
      <sheetName val="12-330-MOA BASE"/>
      <sheetName val="PQP (13)"/>
      <sheetName val="PQP (14)"/>
      <sheetName val="PQP (15)"/>
      <sheetName val="PQP (16)"/>
      <sheetName val="PQP (17)"/>
      <sheetName val="PQP (18)"/>
      <sheetName val="PQP (19)"/>
      <sheetName val="PQP (20)"/>
      <sheetName val="PQP (21)"/>
      <sheetName val="PQP (22)"/>
      <sheetName val="PQP (23)"/>
      <sheetName val="PQP (24)"/>
      <sheetName val="PQP (25)"/>
      <sheetName val="PQP (26)"/>
      <sheetName val="PQP (27)"/>
      <sheetName val="PQP (28)"/>
      <sheetName val="PQP (29)"/>
      <sheetName val="PQP (30)"/>
      <sheetName val="PQP (31)"/>
      <sheetName val="PQP (32)"/>
      <sheetName val="PQP (33)"/>
      <sheetName val="PQP (34)"/>
      <sheetName val="PQP (35)"/>
      <sheetName val="PQP (36)"/>
      <sheetName val="39-612-SUB PLA"/>
      <sheetName val="40-613-SUBS LIX"/>
      <sheetName val="PQP (41)"/>
      <sheetName val="PQP (42)"/>
      <sheetName val="43-614-SUBS REJ"/>
      <sheetName val="44-614-SUBS  BOM"/>
      <sheetName val="45-614-SUBS CAP"/>
      <sheetName val="PQP (46)"/>
      <sheetName val="PQP (47)"/>
      <sheetName val="PQP (48)"/>
      <sheetName val="PQP (49)"/>
      <sheetName val="PQP (50)"/>
      <sheetName val="PQP (51)"/>
      <sheetName val="R$ Unit Produção (2)"/>
      <sheetName val="CRON. FISICO"/>
      <sheetName val="C.F.F "/>
      <sheetName val="Preço Unitário-MO"/>
      <sheetName val="Preço Unit. veículos e equip."/>
      <sheetName val="BDI"/>
      <sheetName val="Adm local"/>
      <sheetName val="Mobilização-desmobiliz"/>
      <sheetName val="Canteiro"/>
      <sheetName val="Manutenção do canteiro"/>
      <sheetName val="Encargos "/>
      <sheetName val="EPI's"/>
      <sheetName val="Desp Indir MO"/>
      <sheetName val="R$ Unit Serviço"/>
      <sheetName val="R$ Unit Produção"/>
      <sheetName val="histograma MO"/>
      <sheetName val="histograma Equipam"/>
    </sheetNames>
    <sheetDataSet>
      <sheetData sheetId="0"/>
      <sheetData sheetId="1" refreshError="1">
        <row r="5">
          <cell r="B5" t="str">
            <v>APLICAR PERCEN-</v>
          </cell>
          <cell r="M5">
            <v>3</v>
          </cell>
          <cell r="O5" t="str">
            <v>BANCO E SANEAGO</v>
          </cell>
        </row>
        <row r="6">
          <cell r="B6" t="str">
            <v>TUAIS PADRÕES</v>
          </cell>
          <cell r="M6">
            <v>4</v>
          </cell>
          <cell r="O6" t="str">
            <v>BANCO E PREFEITURA</v>
          </cell>
        </row>
        <row r="7">
          <cell r="B7" t="str">
            <v>S</v>
          </cell>
          <cell r="M7">
            <v>0</v>
          </cell>
          <cell r="O7" t="str">
            <v>SANEAGO E PREFEITURA</v>
          </cell>
        </row>
        <row r="8">
          <cell r="B8" t="str">
            <v>CÓDIGO DO CONTRATANTE</v>
          </cell>
          <cell r="E8">
            <v>3</v>
          </cell>
          <cell r="F8" t="str">
            <v>1ª MEDIÇÃO - LOTE 13 (1ª MEDIÇÃO S. FORTEVILLE)</v>
          </cell>
          <cell r="G8" t="str">
            <v>0.000.000-00</v>
          </cell>
          <cell r="H8" t="str">
            <v>20/07 À 31/07/2005</v>
          </cell>
          <cell r="I8" t="str">
            <v>JULHO/2005</v>
          </cell>
          <cell r="J8">
            <v>38580</v>
          </cell>
          <cell r="K8">
            <v>1</v>
          </cell>
          <cell r="L8">
            <v>1</v>
          </cell>
          <cell r="M8">
            <v>6</v>
          </cell>
          <cell r="O8" t="str">
            <v>BANCO</v>
          </cell>
        </row>
        <row r="9">
          <cell r="B9" t="str">
            <v>DA MEDIÇÃO ATUAL</v>
          </cell>
          <cell r="E9" t="str">
            <v/>
          </cell>
          <cell r="F9" t="str">
            <v>BANCO</v>
          </cell>
          <cell r="G9" t="str">
            <v>Pl.Tr. 975-Min.Cid./07</v>
          </cell>
          <cell r="H9">
            <v>0</v>
          </cell>
          <cell r="I9" t="str">
            <v>Planej._Pl.Tr. 975-Min.Cid./07</v>
          </cell>
          <cell r="J9" t="str">
            <v>MAR/08</v>
          </cell>
          <cell r="K9" t="str">
            <v/>
          </cell>
          <cell r="L9" t="str">
            <v/>
          </cell>
          <cell r="M9">
            <v>0</v>
          </cell>
          <cell r="O9" t="str">
            <v>SANEAGO</v>
          </cell>
        </row>
        <row r="10">
          <cell r="B10">
            <v>1</v>
          </cell>
          <cell r="E10" t="str">
            <v/>
          </cell>
          <cell r="F10" t="str">
            <v>BANCO</v>
          </cell>
          <cell r="G10" t="str">
            <v>Pl.Tr. 1.778,8-Min.Cid./07</v>
          </cell>
          <cell r="H10">
            <v>0</v>
          </cell>
          <cell r="I10" t="str">
            <v>Planej._Pl.Tr. 1.778,8-Min.Cid./07</v>
          </cell>
          <cell r="J10" t="str">
            <v>MAR/08</v>
          </cell>
          <cell r="K10">
            <v>0</v>
          </cell>
          <cell r="L10" t="str">
            <v/>
          </cell>
          <cell r="M10">
            <v>0</v>
          </cell>
          <cell r="O10" t="str">
            <v>PREFEITURA</v>
          </cell>
        </row>
        <row r="11">
          <cell r="B11" t="str">
            <v>BANCO</v>
          </cell>
          <cell r="E11" t="str">
            <v/>
          </cell>
          <cell r="F11" t="str">
            <v>BANCO</v>
          </cell>
          <cell r="G11" t="str">
            <v>Pl.Tr.Div._Min.Cid./07_Div._Lago</v>
          </cell>
          <cell r="H11">
            <v>0</v>
          </cell>
          <cell r="I11" t="str">
            <v xml:space="preserve"> Planej._Pl.Tr.Div._Min.Cid./07_Div._Lago</v>
          </cell>
          <cell r="J11" t="str">
            <v>MAR/08</v>
          </cell>
          <cell r="K11" t="str">
            <v/>
          </cell>
          <cell r="L11" t="str">
            <v/>
          </cell>
          <cell r="M11" t="str">
            <v/>
          </cell>
          <cell r="O11" t="str">
            <v>NÃO MEDIR</v>
          </cell>
        </row>
        <row r="12">
          <cell r="E12" t="str">
            <v/>
          </cell>
          <cell r="F12" t="str">
            <v>BANCO</v>
          </cell>
          <cell r="G12" t="str">
            <v xml:space="preserve"> Pl.Tr. 987,5-Min.Cid./07 </v>
          </cell>
          <cell r="H12">
            <v>0</v>
          </cell>
          <cell r="I12" t="str">
            <v xml:space="preserve"> Planej._Pl.Tr. 987,5-Min.Cid./07 </v>
          </cell>
          <cell r="J12" t="str">
            <v>MAR/08</v>
          </cell>
          <cell r="K12" t="str">
            <v/>
          </cell>
          <cell r="L12" t="str">
            <v/>
          </cell>
          <cell r="M12" t="str">
            <v/>
          </cell>
        </row>
        <row r="13">
          <cell r="B13" t="str">
            <v>CÓD.</v>
          </cell>
          <cell r="C13" t="str">
            <v>CONTRATANTES</v>
          </cell>
          <cell r="E13" t="str">
            <v/>
          </cell>
          <cell r="F13" t="str">
            <v>BANCO</v>
          </cell>
          <cell r="G13" t="str">
            <v xml:space="preserve"> Pl.Tr. 146,25(4)-Min.Tur./07 </v>
          </cell>
          <cell r="H13">
            <v>0</v>
          </cell>
          <cell r="I13" t="str">
            <v xml:space="preserve"> Planej._Pl.Tr. 146,25(4)-Min.Tur./07 </v>
          </cell>
          <cell r="J13" t="str">
            <v>MAR/08</v>
          </cell>
          <cell r="K13" t="str">
            <v/>
          </cell>
          <cell r="L13" t="str">
            <v/>
          </cell>
          <cell r="M13" t="str">
            <v/>
          </cell>
        </row>
        <row r="14">
          <cell r="B14">
            <v>1</v>
          </cell>
          <cell r="C14" t="str">
            <v>BANCO</v>
          </cell>
          <cell r="E14" t="str">
            <v/>
          </cell>
          <cell r="F14" t="str">
            <v>BANCO</v>
          </cell>
          <cell r="G14" t="str">
            <v>Pl.Tr.Div._Min.Cid./06_Div.</v>
          </cell>
          <cell r="H14">
            <v>0</v>
          </cell>
          <cell r="I14" t="str">
            <v>Planej._Pl.Tr.Div._Min.Cid./06</v>
          </cell>
          <cell r="J14" t="str">
            <v>ABR/07</v>
          </cell>
          <cell r="K14" t="str">
            <v/>
          </cell>
          <cell r="L14" t="str">
            <v/>
          </cell>
          <cell r="M14" t="str">
            <v/>
          </cell>
        </row>
        <row r="15">
          <cell r="B15">
            <v>2</v>
          </cell>
          <cell r="C15" t="str">
            <v>SANEAGO</v>
          </cell>
          <cell r="E15" t="str">
            <v/>
          </cell>
          <cell r="F15" t="str">
            <v>BANCO</v>
          </cell>
          <cell r="G15" t="str">
            <v>Pl.Tr.146,25(3)-Min.Cid./06</v>
          </cell>
          <cell r="H15">
            <v>0</v>
          </cell>
          <cell r="I15" t="str">
            <v>Planej._Pl.Tr.146,25(3)-Min.Cid./06</v>
          </cell>
          <cell r="J15" t="str">
            <v>ABR/07</v>
          </cell>
          <cell r="K15" t="str">
            <v/>
          </cell>
          <cell r="L15" t="str">
            <v/>
          </cell>
          <cell r="M15" t="str">
            <v/>
          </cell>
        </row>
        <row r="16">
          <cell r="B16">
            <v>3</v>
          </cell>
          <cell r="C16" t="str">
            <v>PREFEITURA</v>
          </cell>
          <cell r="E16" t="str">
            <v/>
          </cell>
          <cell r="F16" t="str">
            <v>BANCO</v>
          </cell>
          <cell r="G16" t="str">
            <v>Pl.Tr.292,5-Min.Cid./06</v>
          </cell>
          <cell r="H16">
            <v>0</v>
          </cell>
          <cell r="I16" t="str">
            <v>Planej._Pl.Tr.292,5-Min.Cid./06</v>
          </cell>
          <cell r="J16" t="str">
            <v>ABR/07</v>
          </cell>
          <cell r="K16" t="str">
            <v/>
          </cell>
          <cell r="L16" t="str">
            <v/>
          </cell>
          <cell r="M16" t="str">
            <v/>
          </cell>
        </row>
        <row r="17">
          <cell r="E17" t="str">
            <v/>
          </cell>
          <cell r="F17" t="str">
            <v>BANCO</v>
          </cell>
          <cell r="G17" t="str">
            <v>Pl.Tr.146,25(3)-Min.Cid./06</v>
          </cell>
          <cell r="H17">
            <v>0</v>
          </cell>
          <cell r="I17" t="str">
            <v>Planej._Pl.Tr.146,25(3)-Min.Cid./06</v>
          </cell>
          <cell r="J17" t="str">
            <v>JUN/08</v>
          </cell>
          <cell r="K17" t="str">
            <v/>
          </cell>
          <cell r="L17" t="str">
            <v/>
          </cell>
          <cell r="M17" t="str">
            <v/>
          </cell>
        </row>
        <row r="18">
          <cell r="E18" t="str">
            <v/>
          </cell>
          <cell r="F18" t="str">
            <v>BANCO</v>
          </cell>
          <cell r="G18" t="str">
            <v>Pl.Tr.292,5-Min.Cid./06</v>
          </cell>
          <cell r="H18">
            <v>0</v>
          </cell>
          <cell r="I18" t="str">
            <v>Planej._Pl.Tr.292,5-Min.Cid./06</v>
          </cell>
          <cell r="J18" t="str">
            <v>JUN/08</v>
          </cell>
          <cell r="K18" t="str">
            <v/>
          </cell>
          <cell r="L18" t="str">
            <v/>
          </cell>
          <cell r="M18" t="str">
            <v/>
          </cell>
        </row>
        <row r="19">
          <cell r="E19" t="str">
            <v/>
          </cell>
          <cell r="F19" t="str">
            <v>BANCO</v>
          </cell>
          <cell r="G19">
            <v>1</v>
          </cell>
          <cell r="H19">
            <v>0</v>
          </cell>
          <cell r="I19" t="str">
            <v>16/06/08 A 20/06/08</v>
          </cell>
          <cell r="J19" t="str">
            <v>JUN/08</v>
          </cell>
          <cell r="K19" t="str">
            <v/>
          </cell>
          <cell r="L19" t="str">
            <v/>
          </cell>
          <cell r="M19" t="str">
            <v/>
          </cell>
        </row>
        <row r="20">
          <cell r="E20" t="str">
            <v/>
          </cell>
          <cell r="F20" t="str">
            <v>PREFEITURA</v>
          </cell>
          <cell r="G20" t="str">
            <v>15-A</v>
          </cell>
          <cell r="H20">
            <v>14</v>
          </cell>
          <cell r="I20" t="str">
            <v>16/06/08 A 20/06/08</v>
          </cell>
          <cell r="J20" t="str">
            <v>JUN/08</v>
          </cell>
          <cell r="K20" t="str">
            <v/>
          </cell>
          <cell r="L20" t="str">
            <v/>
          </cell>
          <cell r="M20" t="str">
            <v/>
          </cell>
        </row>
        <row r="21">
          <cell r="E21" t="str">
            <v/>
          </cell>
          <cell r="F21" t="str">
            <v>BANCO</v>
          </cell>
          <cell r="G21">
            <v>1</v>
          </cell>
          <cell r="H21">
            <v>0</v>
          </cell>
          <cell r="I21" t="str">
            <v>16/06/08 A 20/06/08</v>
          </cell>
          <cell r="J21" t="str">
            <v>JUN/08</v>
          </cell>
          <cell r="K21" t="str">
            <v/>
          </cell>
          <cell r="L21" t="str">
            <v/>
          </cell>
          <cell r="M21" t="str">
            <v/>
          </cell>
        </row>
        <row r="22">
          <cell r="B22" t="str">
            <v>VALOR</v>
          </cell>
          <cell r="C22" t="str">
            <v>CONDIÇÕES</v>
          </cell>
          <cell r="E22" t="str">
            <v/>
          </cell>
          <cell r="F22" t="str">
            <v>PREFEITURA</v>
          </cell>
          <cell r="G22" t="str">
            <v>15-B</v>
          </cell>
          <cell r="H22" t="str">
            <v>15-A</v>
          </cell>
          <cell r="I22" t="str">
            <v>16/06/08 A 20/06/08</v>
          </cell>
          <cell r="J22" t="str">
            <v>JUN/08</v>
          </cell>
          <cell r="K22" t="str">
            <v/>
          </cell>
          <cell r="L22" t="str">
            <v/>
          </cell>
          <cell r="M22" t="str">
            <v/>
          </cell>
          <cell r="N22">
            <v>0</v>
          </cell>
        </row>
        <row r="23">
          <cell r="B23" t="str">
            <v>S</v>
          </cell>
          <cell r="C23" t="str">
            <v>MEDIÇÃO (S/N)</v>
          </cell>
          <cell r="E23" t="str">
            <v/>
          </cell>
          <cell r="F23" t="str">
            <v>02-01-02</v>
          </cell>
          <cell r="G23">
            <v>2</v>
          </cell>
          <cell r="H23">
            <v>0</v>
          </cell>
          <cell r="I23" t="str">
            <v>Planej._Pl.Tr.487,5-Min.Cid./07</v>
          </cell>
          <cell r="J23" t="str">
            <v>JUN/08</v>
          </cell>
          <cell r="K23" t="str">
            <v/>
          </cell>
          <cell r="L23" t="str">
            <v/>
          </cell>
          <cell r="M23" t="str">
            <v/>
          </cell>
        </row>
        <row r="24">
          <cell r="B24">
            <v>3</v>
          </cell>
          <cell r="C24" t="str">
            <v>RAMPA MEDIÇÃO</v>
          </cell>
          <cell r="E24" t="str">
            <v/>
          </cell>
          <cell r="F24" t="str">
            <v>02-01-02</v>
          </cell>
          <cell r="G24" t="str">
            <v>MAIO/2002</v>
          </cell>
          <cell r="H24">
            <v>0</v>
          </cell>
          <cell r="I24" t="str">
            <v>Planej._Pl.Tr. 97,5-Min.Cid./07</v>
          </cell>
          <cell r="J24" t="str">
            <v>JUN/08</v>
          </cell>
          <cell r="K24" t="str">
            <v/>
          </cell>
          <cell r="L24" t="str">
            <v/>
          </cell>
          <cell r="M24" t="str">
            <v/>
          </cell>
        </row>
        <row r="25">
          <cell r="B25">
            <v>6</v>
          </cell>
          <cell r="C25" t="str">
            <v>RAMPA EXECUÇÃO</v>
          </cell>
          <cell r="E25" t="str">
            <v/>
          </cell>
          <cell r="F25" t="str">
            <v>02-01-02</v>
          </cell>
          <cell r="G25" t="str">
            <v>01 A 31/05/2002</v>
          </cell>
          <cell r="H25">
            <v>0</v>
          </cell>
          <cell r="I25" t="str">
            <v>Planej._Pl.Tr. 1.950-Min.Cid./07</v>
          </cell>
          <cell r="J25" t="str">
            <v>JUN/08</v>
          </cell>
          <cell r="K25" t="str">
            <v/>
          </cell>
          <cell r="L25" t="str">
            <v/>
          </cell>
          <cell r="M25" t="str">
            <v/>
          </cell>
        </row>
        <row r="26">
          <cell r="B26">
            <v>0.4</v>
          </cell>
          <cell r="C26" t="str">
            <v>PROF. ADIC. P/ MED.</v>
          </cell>
          <cell r="E26" t="str">
            <v/>
          </cell>
          <cell r="F26" t="str">
            <v>02-01-02</v>
          </cell>
          <cell r="G26">
            <v>37412</v>
          </cell>
          <cell r="H26">
            <v>0</v>
          </cell>
          <cell r="I26" t="str">
            <v>Planej._Pl.Tr. 975-Min.Cid./07</v>
          </cell>
          <cell r="J26" t="str">
            <v>JUN/08</v>
          </cell>
          <cell r="K26" t="str">
            <v/>
          </cell>
          <cell r="L26" t="str">
            <v/>
          </cell>
          <cell r="M26" t="str">
            <v/>
          </cell>
        </row>
        <row r="27">
          <cell r="B27">
            <v>0</v>
          </cell>
          <cell r="C27" t="str">
            <v>PROF. ADIC. P/ EXEC.</v>
          </cell>
          <cell r="E27" t="str">
            <v/>
          </cell>
          <cell r="F27" t="str">
            <v>02-01-02</v>
          </cell>
          <cell r="G27">
            <v>166.93799999999999</v>
          </cell>
          <cell r="H27">
            <v>0</v>
          </cell>
          <cell r="I27" t="str">
            <v>Planej._Pl.Tr. 1.778,8-Min.Cid./07</v>
          </cell>
          <cell r="J27" t="str">
            <v>JUN/08</v>
          </cell>
          <cell r="K27" t="str">
            <v/>
          </cell>
          <cell r="L27" t="str">
            <v/>
          </cell>
          <cell r="M27" t="str">
            <v/>
          </cell>
        </row>
        <row r="28">
          <cell r="B28" t="str">
            <v>S</v>
          </cell>
          <cell r="C28" t="str">
            <v>MOSTRAR DT</v>
          </cell>
          <cell r="E28" t="str">
            <v/>
          </cell>
          <cell r="F28" t="str">
            <v>02-01-02</v>
          </cell>
          <cell r="G28">
            <v>170.988</v>
          </cell>
          <cell r="H28">
            <v>0</v>
          </cell>
          <cell r="I28" t="str">
            <v>02/07/08 A 09/07/08</v>
          </cell>
          <cell r="J28" t="str">
            <v>JUL/08</v>
          </cell>
          <cell r="K28" t="str">
            <v/>
          </cell>
          <cell r="L28" t="str">
            <v/>
          </cell>
          <cell r="M28" t="str">
            <v/>
          </cell>
        </row>
        <row r="29">
          <cell r="E29" t="str">
            <v/>
          </cell>
          <cell r="F29" t="str">
            <v>02-01-02</v>
          </cell>
          <cell r="G29">
            <v>162.203</v>
          </cell>
          <cell r="H29" t="str">
            <v>15-B</v>
          </cell>
          <cell r="I29" t="str">
            <v>02/07/08 A 09/07/08</v>
          </cell>
          <cell r="J29" t="str">
            <v>JUL/08</v>
          </cell>
          <cell r="K29" t="str">
            <v/>
          </cell>
          <cell r="L29" t="str">
            <v/>
          </cell>
          <cell r="M29" t="str">
            <v/>
          </cell>
        </row>
        <row r="30">
          <cell r="E30" t="str">
            <v/>
          </cell>
          <cell r="F30" t="str">
            <v>02-01-02</v>
          </cell>
          <cell r="G30">
            <v>0</v>
          </cell>
          <cell r="H30">
            <v>0</v>
          </cell>
          <cell r="I30" t="str">
            <v>02/07/08 A 09/07/08</v>
          </cell>
          <cell r="J30" t="str">
            <v>JUL/08</v>
          </cell>
          <cell r="K30" t="str">
            <v/>
          </cell>
          <cell r="L30" t="str">
            <v/>
          </cell>
          <cell r="M30" t="str">
            <v/>
          </cell>
        </row>
        <row r="31">
          <cell r="E31" t="str">
            <v/>
          </cell>
          <cell r="F31" t="str">
            <v>02-01-02</v>
          </cell>
          <cell r="G31">
            <v>0</v>
          </cell>
          <cell r="H31" t="str">
            <v>16-A</v>
          </cell>
          <cell r="I31" t="str">
            <v>02/07/08 A 09/07/08</v>
          </cell>
          <cell r="J31" t="str">
            <v>JUL/08</v>
          </cell>
          <cell r="K31" t="str">
            <v/>
          </cell>
          <cell r="L31" t="str">
            <v/>
          </cell>
          <cell r="M31" t="str">
            <v/>
          </cell>
        </row>
        <row r="32">
          <cell r="E32" t="str">
            <v/>
          </cell>
          <cell r="F32">
            <v>0</v>
          </cell>
          <cell r="G32" t="str">
            <v>(TODOS)</v>
          </cell>
          <cell r="H32">
            <v>0</v>
          </cell>
          <cell r="I32" t="str">
            <v>02/07/08 A 09/07/08</v>
          </cell>
          <cell r="J32" t="str">
            <v>JUL/08</v>
          </cell>
          <cell r="K32" t="str">
            <v/>
          </cell>
          <cell r="L32" t="str">
            <v/>
          </cell>
          <cell r="M32" t="str">
            <v/>
          </cell>
        </row>
        <row r="33">
          <cell r="E33" t="str">
            <v/>
          </cell>
          <cell r="F33">
            <v>1</v>
          </cell>
          <cell r="G33" t="str">
            <v>BANCO</v>
          </cell>
          <cell r="H33" t="str">
            <v>16-B</v>
          </cell>
          <cell r="I33" t="str">
            <v>02/07/08 A 09/07/08</v>
          </cell>
          <cell r="J33" t="str">
            <v>JUL/08</v>
          </cell>
          <cell r="K33" t="str">
            <v/>
          </cell>
          <cell r="L33" t="str">
            <v/>
          </cell>
          <cell r="M33" t="str">
            <v/>
          </cell>
        </row>
        <row r="34">
          <cell r="E34" t="str">
            <v/>
          </cell>
          <cell r="F34">
            <v>0</v>
          </cell>
          <cell r="G34" t="str">
            <v>(TODAS)</v>
          </cell>
          <cell r="H34">
            <v>0</v>
          </cell>
          <cell r="I34" t="str">
            <v>02/07/08 A 09/07/08</v>
          </cell>
          <cell r="J34" t="str">
            <v>JUL/08</v>
          </cell>
          <cell r="K34" t="str">
            <v/>
          </cell>
          <cell r="L34" t="str">
            <v/>
          </cell>
          <cell r="M34" t="str">
            <v/>
          </cell>
        </row>
        <row r="35">
          <cell r="E35" t="str">
            <v/>
          </cell>
          <cell r="F35">
            <v>2</v>
          </cell>
          <cell r="G35" t="str">
            <v>PAVIMENTAÇÃO URBANA</v>
          </cell>
          <cell r="H35" t="str">
            <v>16-C</v>
          </cell>
          <cell r="I35" t="str">
            <v>02/07/08 A 09/07/08</v>
          </cell>
          <cell r="J35" t="str">
            <v>JUL/08</v>
          </cell>
          <cell r="K35" t="str">
            <v/>
          </cell>
          <cell r="L35" t="str">
            <v/>
          </cell>
          <cell r="M35" t="str">
            <v/>
          </cell>
        </row>
        <row r="36">
          <cell r="E36" t="str">
            <v/>
          </cell>
          <cell r="F36" t="str">
            <v>-</v>
          </cell>
          <cell r="G36" t="str">
            <v>PLANALTINA, GO</v>
          </cell>
          <cell r="H36">
            <v>1</v>
          </cell>
          <cell r="I36" t="str">
            <v>21/06/08 A 13/09/08</v>
          </cell>
          <cell r="J36" t="str">
            <v>JUN a SET/08</v>
          </cell>
          <cell r="K36" t="str">
            <v/>
          </cell>
          <cell r="L36" t="str">
            <v/>
          </cell>
          <cell r="M36" t="str">
            <v/>
          </cell>
        </row>
        <row r="37">
          <cell r="E37" t="str">
            <v/>
          </cell>
          <cell r="F37">
            <v>2</v>
          </cell>
          <cell r="G37" t="str">
            <v>SEPLAN-2000</v>
          </cell>
          <cell r="H37" t="str">
            <v>16-D</v>
          </cell>
          <cell r="I37" t="str">
            <v>21/06/08 A 13/09/08</v>
          </cell>
          <cell r="J37" t="str">
            <v>JUN a SET/08</v>
          </cell>
          <cell r="K37" t="str">
            <v/>
          </cell>
          <cell r="L37" t="str">
            <v/>
          </cell>
          <cell r="M37" t="str">
            <v/>
          </cell>
        </row>
        <row r="38">
          <cell r="E38" t="str">
            <v/>
          </cell>
          <cell r="F38" t="str">
            <v>-</v>
          </cell>
          <cell r="G38" t="str">
            <v>Ademir Menezes</v>
          </cell>
          <cell r="H38">
            <v>1</v>
          </cell>
          <cell r="I38" t="str">
            <v>10/07/08 A 13/09/08</v>
          </cell>
          <cell r="J38" t="str">
            <v>JUL a SET/08</v>
          </cell>
          <cell r="K38" t="str">
            <v/>
          </cell>
          <cell r="L38" t="str">
            <v/>
          </cell>
          <cell r="M38" t="str">
            <v/>
          </cell>
        </row>
      </sheetData>
      <sheetData sheetId="2" refreshError="1"/>
      <sheetData sheetId="3" refreshError="1"/>
      <sheetData sheetId="4" refreshError="1"/>
      <sheetData sheetId="5"/>
      <sheetData sheetId="6">
        <row r="8">
          <cell r="C8" t="str">
            <v>AV. BRASIL - QD. 34 E 41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iagrama"/>
      <sheetName val="DMT"/>
      <sheetName val="PATO"/>
      <sheetName val="resumo"/>
      <sheetName val="planilha"/>
      <sheetName val="Cronograma"/>
      <sheetName val="Cronograma (2)"/>
      <sheetName val="Quantidades"/>
      <sheetName val="transporte"/>
      <sheetName val="Quant."/>
      <sheetName val="ABC Sv"/>
      <sheetName val="mobilização"/>
      <sheetName val="prancha"/>
      <sheetName val="canteiro"/>
      <sheetName val="layout"/>
      <sheetName val="ANP"/>
      <sheetName val="trans_betum_CGB"/>
      <sheetName val="Micro"/>
      <sheetName val="MBUQ"/>
      <sheetName val="pint_lig"/>
      <sheetName val="imprimação"/>
      <sheetName val="TSD"/>
      <sheetName val="Correção"/>
      <sheetName val="SICRO"/>
      <sheetName val="SICRO2"/>
      <sheetName val="inventário"/>
      <sheetName val="Plan2"/>
    </sheetNames>
    <sheetDataSet>
      <sheetData sheetId="0"/>
      <sheetData sheetId="1">
        <row r="45">
          <cell r="E45">
            <v>7</v>
          </cell>
        </row>
        <row r="46">
          <cell r="E46">
            <v>27.43</v>
          </cell>
        </row>
        <row r="47">
          <cell r="E47">
            <v>5.2000000000000455</v>
          </cell>
        </row>
        <row r="48">
          <cell r="E48">
            <v>23.87</v>
          </cell>
        </row>
        <row r="49">
          <cell r="E49">
            <v>24.2</v>
          </cell>
        </row>
        <row r="50">
          <cell r="E50">
            <v>6.8999999999999773</v>
          </cell>
        </row>
        <row r="51">
          <cell r="E51">
            <v>15</v>
          </cell>
        </row>
        <row r="52">
          <cell r="E52">
            <v>5.1000000000000227</v>
          </cell>
        </row>
        <row r="53">
          <cell r="E53">
            <v>3</v>
          </cell>
        </row>
        <row r="54">
          <cell r="E54">
            <v>126.5</v>
          </cell>
        </row>
      </sheetData>
      <sheetData sheetId="2"/>
      <sheetData sheetId="3"/>
      <sheetData sheetId="4">
        <row r="2">
          <cell r="E2" t="str">
            <v>Cuiabá/MT, 20 de Janeiro de 2016.</v>
          </cell>
        </row>
      </sheetData>
      <sheetData sheetId="5">
        <row r="3">
          <cell r="A3" t="str">
            <v>OBRA:</v>
          </cell>
        </row>
      </sheetData>
      <sheetData sheetId="6">
        <row r="3">
          <cell r="A3" t="str">
            <v>OBRA: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A6" t="str">
            <v>AM101</v>
          </cell>
          <cell r="B6" t="str">
            <v>CAP 50 70</v>
          </cell>
          <cell r="C6">
            <v>1.3704801342872837</v>
          </cell>
          <cell r="D6">
            <v>1370.48</v>
          </cell>
        </row>
        <row r="7">
          <cell r="A7" t="str">
            <v>AM103</v>
          </cell>
          <cell r="B7" t="str">
            <v>CM 30</v>
          </cell>
          <cell r="C7">
            <v>1.94579754827088</v>
          </cell>
          <cell r="D7">
            <v>1945.8</v>
          </cell>
        </row>
        <row r="8">
          <cell r="A8" t="str">
            <v>AM104</v>
          </cell>
          <cell r="B8" t="str">
            <v>RR 1C</v>
          </cell>
          <cell r="C8">
            <v>0.99334595520177704</v>
          </cell>
          <cell r="D8">
            <v>993.35</v>
          </cell>
        </row>
        <row r="9">
          <cell r="A9" t="str">
            <v>AM105</v>
          </cell>
          <cell r="B9" t="str">
            <v>RR 2C</v>
          </cell>
          <cell r="C9">
            <v>1.0838926768252233</v>
          </cell>
          <cell r="D9">
            <v>1083.8900000000001</v>
          </cell>
        </row>
        <row r="10">
          <cell r="A10" t="str">
            <v>AM110</v>
          </cell>
          <cell r="B10" t="str">
            <v>RC 1C - E</v>
          </cell>
          <cell r="C10">
            <v>1.4578905522692402</v>
          </cell>
          <cell r="D10">
            <v>1457.89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8">
          <cell r="B8" t="str">
            <v>2 S 01 000 00</v>
          </cell>
          <cell r="C8" t="str">
            <v>Desm. dest. limpeza áreas c/arv. diam. até 0,15 m</v>
          </cell>
          <cell r="D8" t="str">
            <v>m²</v>
          </cell>
          <cell r="E8">
            <v>0.32</v>
          </cell>
        </row>
        <row r="9">
          <cell r="B9" t="str">
            <v>2 S 02 603 50</v>
          </cell>
          <cell r="C9" t="str">
            <v>Sub-base de concreto rolado ac/bc</v>
          </cell>
          <cell r="D9" t="str">
            <v>m³</v>
          </cell>
          <cell r="E9">
            <v>214.66</v>
          </cell>
        </row>
        <row r="10">
          <cell r="B10" t="str">
            <v>2 S 03 327 50</v>
          </cell>
          <cell r="C10" t="str">
            <v>Concr estr.fck=25mpa-c.raz.uso der conf.lanç.ac/bc</v>
          </cell>
          <cell r="D10" t="str">
            <v>m³</v>
          </cell>
          <cell r="E10">
            <v>453.73</v>
          </cell>
        </row>
        <row r="11">
          <cell r="B11" t="str">
            <v>2 S 03 370 00</v>
          </cell>
          <cell r="C11" t="str">
            <v>Forma comum de madeira</v>
          </cell>
          <cell r="D11" t="str">
            <v>m²</v>
          </cell>
          <cell r="E11">
            <v>81.709999999999994</v>
          </cell>
        </row>
        <row r="12">
          <cell r="B12" t="str">
            <v>2 S 03 000 02</v>
          </cell>
          <cell r="C12" t="str">
            <v>Escavação manual de cavas em material de 1ª cat</v>
          </cell>
          <cell r="D12" t="str">
            <v>m³</v>
          </cell>
          <cell r="E12">
            <v>56.06</v>
          </cell>
        </row>
        <row r="13">
          <cell r="B13" t="str">
            <v>2 S 03 580 01</v>
          </cell>
          <cell r="C13" t="str">
            <v>Fornecimento, preparo e colocação em formas aço ca 60</v>
          </cell>
          <cell r="D13" t="str">
            <v xml:space="preserve"> Kg </v>
          </cell>
          <cell r="E13">
            <v>8.34</v>
          </cell>
        </row>
        <row r="14">
          <cell r="B14" t="str">
            <v>2 S 03 580 03</v>
          </cell>
          <cell r="C14" t="str">
            <v>Fornecimento, preparo e colocação em formas aço ca 25</v>
          </cell>
          <cell r="D14" t="str">
            <v xml:space="preserve"> Kg </v>
          </cell>
          <cell r="E14">
            <v>8.23</v>
          </cell>
        </row>
        <row r="15">
          <cell r="B15" t="str">
            <v>2 S 04 100 53</v>
          </cell>
          <cell r="C15" t="str">
            <v xml:space="preserve">Corpo BSTC D=1,00 m AC/BC/PC </v>
          </cell>
          <cell r="D15" t="str">
            <v>m</v>
          </cell>
          <cell r="E15">
            <v>811.39</v>
          </cell>
        </row>
        <row r="16">
          <cell r="B16" t="str">
            <v>2 S 04 101 53</v>
          </cell>
          <cell r="C16" t="str">
            <v xml:space="preserve">Boca BSTC D=1,00 m AC/BC/PC </v>
          </cell>
          <cell r="D16" t="str">
            <v>und</v>
          </cell>
          <cell r="E16">
            <v>2649.49</v>
          </cell>
        </row>
        <row r="17">
          <cell r="B17" t="str">
            <v>2 S 04 110 51</v>
          </cell>
          <cell r="C17" t="str">
            <v xml:space="preserve">Corpo BDTC D=1,00 m AC/BC/PC </v>
          </cell>
          <cell r="D17" t="str">
            <v>m</v>
          </cell>
          <cell r="E17">
            <v>1656.79</v>
          </cell>
        </row>
        <row r="18">
          <cell r="B18" t="str">
            <v>2 S 04 111 51</v>
          </cell>
          <cell r="C18" t="str">
            <v xml:space="preserve">Boca BDTC D=1,00 m AC/BC/PC </v>
          </cell>
          <cell r="D18" t="str">
            <v>und</v>
          </cell>
          <cell r="E18">
            <v>3687.26</v>
          </cell>
        </row>
        <row r="19">
          <cell r="B19" t="str">
            <v>2 S 04 100 54</v>
          </cell>
          <cell r="C19" t="str">
            <v xml:space="preserve">Corpo BSTC D=1,20 m AC/BC/PC </v>
          </cell>
          <cell r="D19" t="str">
            <v>m</v>
          </cell>
          <cell r="E19">
            <v>1082.2</v>
          </cell>
        </row>
        <row r="20">
          <cell r="B20" t="str">
            <v>2 S 04 101 54</v>
          </cell>
          <cell r="C20" t="str">
            <v xml:space="preserve">Boca BSTC D=1,20 m AC/BC/PC </v>
          </cell>
          <cell r="D20" t="str">
            <v>und</v>
          </cell>
          <cell r="E20">
            <v>3784.22</v>
          </cell>
        </row>
        <row r="21">
          <cell r="B21" t="str">
            <v>2 S 04 110 52</v>
          </cell>
          <cell r="C21" t="str">
            <v xml:space="preserve">Corpo BDTC D=1,20 m AC/BC/PC </v>
          </cell>
          <cell r="D21" t="str">
            <v>m</v>
          </cell>
          <cell r="E21">
            <v>2103.27</v>
          </cell>
        </row>
        <row r="22">
          <cell r="B22" t="str">
            <v>2 S 04 111 52</v>
          </cell>
          <cell r="C22" t="str">
            <v xml:space="preserve">Boca BDTC D=1,20 m AC/BC/PC </v>
          </cell>
          <cell r="D22" t="str">
            <v>und</v>
          </cell>
          <cell r="E22">
            <v>5282.87</v>
          </cell>
        </row>
        <row r="23">
          <cell r="B23" t="str">
            <v>2 S 04 210 60</v>
          </cell>
          <cell r="C23" t="str">
            <v>Corpo BDCC 2,00 x 2,00 m alt. 2,50 a 5,00 m AC/BC</v>
          </cell>
          <cell r="D23" t="str">
            <v>m</v>
          </cell>
          <cell r="E23">
            <v>4334.32</v>
          </cell>
        </row>
        <row r="24">
          <cell r="B24" t="str">
            <v>2 S 04 211 52</v>
          </cell>
          <cell r="C24" t="str">
            <v>Boca BDCC 2,00 x 2,00 m normal AC/BC</v>
          </cell>
          <cell r="D24" t="str">
            <v>und</v>
          </cell>
          <cell r="E24">
            <v>19098.12</v>
          </cell>
        </row>
        <row r="25">
          <cell r="B25" t="str">
            <v>2 S 04 900 51</v>
          </cell>
          <cell r="C25" t="str">
            <v>Sarjeta triangular de concreto - STC 01 AC/BC</v>
          </cell>
          <cell r="D25" t="str">
            <v>m</v>
          </cell>
          <cell r="E25">
            <v>68</v>
          </cell>
        </row>
        <row r="26">
          <cell r="B26" t="str">
            <v>2 S 04 910 51</v>
          </cell>
          <cell r="C26" t="str">
            <v>Meio-fio de concreto - MFC 01 AC/BC</v>
          </cell>
          <cell r="D26" t="str">
            <v>m</v>
          </cell>
          <cell r="E26">
            <v>75.56</v>
          </cell>
        </row>
        <row r="27">
          <cell r="B27" t="str">
            <v>2 S 04 910 53</v>
          </cell>
          <cell r="C27" t="str">
            <v>Meio fio de concreto - MFC 03 AC/BC</v>
          </cell>
          <cell r="D27" t="str">
            <v>m</v>
          </cell>
          <cell r="E27">
            <v>36.700000000000003</v>
          </cell>
        </row>
        <row r="28">
          <cell r="B28" t="str">
            <v>2 S 04 910 55</v>
          </cell>
          <cell r="C28" t="str">
            <v>Meio-fio de concreto - MFC 05 AC/BC</v>
          </cell>
          <cell r="D28" t="str">
            <v>m</v>
          </cell>
          <cell r="E28">
            <v>36.04</v>
          </cell>
        </row>
        <row r="29">
          <cell r="B29" t="str">
            <v>2 S 04 910 56</v>
          </cell>
          <cell r="C29" t="str">
            <v>Meio-fio de concreto - MFC 06 AC/BC</v>
          </cell>
          <cell r="D29" t="str">
            <v>m</v>
          </cell>
          <cell r="E29">
            <v>23.37</v>
          </cell>
        </row>
        <row r="30">
          <cell r="B30" t="str">
            <v>2 S 04 940 52</v>
          </cell>
          <cell r="C30" t="str">
            <v>Descida d'água tipo rap. - canal retang.- DAR 02 AC/BC</v>
          </cell>
          <cell r="D30" t="str">
            <v>m</v>
          </cell>
          <cell r="E30">
            <v>93.09</v>
          </cell>
        </row>
        <row r="31">
          <cell r="B31" t="str">
            <v>2 S 04 942 51</v>
          </cell>
          <cell r="C31" t="str">
            <v>Entrada d'água - EDA 01 AC/BC</v>
          </cell>
          <cell r="D31" t="str">
            <v>m</v>
          </cell>
          <cell r="E31">
            <v>51.5</v>
          </cell>
        </row>
        <row r="32">
          <cell r="B32" t="str">
            <v>2 S 04 942 52</v>
          </cell>
          <cell r="C32" t="str">
            <v>Entrada d'água - EDA 02 AC/BC</v>
          </cell>
          <cell r="D32" t="str">
            <v>m</v>
          </cell>
          <cell r="E32">
            <v>61.94</v>
          </cell>
        </row>
        <row r="33">
          <cell r="B33" t="str">
            <v>2 S 04 950 71</v>
          </cell>
          <cell r="C33" t="str">
            <v>Dissipador de energia - DEB 01 AC/BC</v>
          </cell>
          <cell r="D33" t="str">
            <v>und</v>
          </cell>
          <cell r="E33">
            <v>302</v>
          </cell>
        </row>
        <row r="34">
          <cell r="B34" t="str">
            <v>2 S 03 300 51</v>
          </cell>
          <cell r="C34" t="str">
            <v>Confecção e lanç.de concr.magro em betoneira AC/BC</v>
          </cell>
          <cell r="D34" t="str">
            <v>m³</v>
          </cell>
          <cell r="E34">
            <v>365.42</v>
          </cell>
        </row>
        <row r="35">
          <cell r="B35" t="str">
            <v>2 S 05 100 00</v>
          </cell>
          <cell r="C35" t="str">
            <v>Enleivamento</v>
          </cell>
          <cell r="D35" t="str">
            <v>m²</v>
          </cell>
          <cell r="E35">
            <v>7.11</v>
          </cell>
        </row>
        <row r="36">
          <cell r="B36" t="str">
            <v>2 S 05 102 00</v>
          </cell>
          <cell r="C36" t="str">
            <v>Hidrossemeadura</v>
          </cell>
          <cell r="D36" t="str">
            <v>m²</v>
          </cell>
          <cell r="E36">
            <v>1.01</v>
          </cell>
        </row>
        <row r="37">
          <cell r="B37" t="str">
            <v>2 S 05 302 03</v>
          </cell>
          <cell r="C37" t="str">
            <v>Muro gabião cx1,00 alt.8X10 ZN/AL+PVC D=2,4mm</v>
          </cell>
          <cell r="D37" t="str">
            <v>m³</v>
          </cell>
          <cell r="E37">
            <v>367.52</v>
          </cell>
        </row>
        <row r="38">
          <cell r="B38" t="str">
            <v>2 S 06 410 00</v>
          </cell>
          <cell r="C38" t="str">
            <v>Cerca de arame farpado com suporte de madeira</v>
          </cell>
          <cell r="D38" t="str">
            <v>m</v>
          </cell>
          <cell r="E38">
            <v>15.63</v>
          </cell>
        </row>
        <row r="39">
          <cell r="B39" t="str">
            <v>3 S 01 401 00</v>
          </cell>
          <cell r="C39" t="str">
            <v xml:space="preserve">Recomposição do Revestimento Primário </v>
          </cell>
          <cell r="D39" t="str">
            <v>m³</v>
          </cell>
          <cell r="E39">
            <v>14.17</v>
          </cell>
        </row>
        <row r="40">
          <cell r="B40" t="str">
            <v>3 S 01 930 00</v>
          </cell>
          <cell r="C40" t="str">
            <v>Regularização mecânica da faixa de domínio</v>
          </cell>
          <cell r="D40" t="str">
            <v>m²</v>
          </cell>
          <cell r="E40">
            <v>0.23</v>
          </cell>
        </row>
        <row r="41">
          <cell r="B41" t="str">
            <v>3 S 02 200 01</v>
          </cell>
          <cell r="C41" t="str">
            <v xml:space="preserve">Recomposição de camada granular do pavimento </v>
          </cell>
          <cell r="D41" t="str">
            <v>m³</v>
          </cell>
          <cell r="E41">
            <v>17.36</v>
          </cell>
        </row>
        <row r="42">
          <cell r="B42" t="str">
            <v>3 S 02 220 50</v>
          </cell>
          <cell r="C42" t="str">
            <v>Solo brita p/ base de remendo profundo BC</v>
          </cell>
          <cell r="D42" t="str">
            <v>m³</v>
          </cell>
          <cell r="E42">
            <v>57.78</v>
          </cell>
        </row>
        <row r="43">
          <cell r="B43" t="str">
            <v>3 S 02 300 00</v>
          </cell>
          <cell r="C43" t="str">
            <v>Imprimação</v>
          </cell>
          <cell r="D43" t="str">
            <v>m²</v>
          </cell>
          <cell r="E43">
            <v>0.26</v>
          </cell>
        </row>
        <row r="44">
          <cell r="B44" t="str">
            <v>3 S 02 400 00</v>
          </cell>
          <cell r="C44" t="str">
            <v>Pintura de ligação</v>
          </cell>
          <cell r="D44" t="str">
            <v>m²</v>
          </cell>
          <cell r="E44">
            <v>0.18</v>
          </cell>
        </row>
        <row r="45">
          <cell r="B45" t="str">
            <v>3 S 02 501 51</v>
          </cell>
          <cell r="C45" t="str">
            <v>Tratamento superficial duplo com emulsão BC (acostamentos L=1,5m) BC</v>
          </cell>
          <cell r="D45" t="str">
            <v>m²</v>
          </cell>
          <cell r="E45">
            <v>4.04</v>
          </cell>
        </row>
        <row r="46">
          <cell r="B46" t="str">
            <v>3 S 02 510 51</v>
          </cell>
          <cell r="C46" t="str">
            <v>Lama asfáltica grossa (granulometrias III e IV) BC</v>
          </cell>
          <cell r="D46" t="str">
            <v>m²</v>
          </cell>
          <cell r="E46">
            <v>2.21</v>
          </cell>
        </row>
        <row r="47">
          <cell r="B47" t="str">
            <v>3 S 02 530 02</v>
          </cell>
          <cell r="C47" t="str">
            <v>Rec.do rev. com mistura betuminosa a frio</v>
          </cell>
          <cell r="D47" t="str">
            <v>m³</v>
          </cell>
          <cell r="E47">
            <v>47.98</v>
          </cell>
        </row>
        <row r="48">
          <cell r="B48" t="str">
            <v>3 S 02 530 51</v>
          </cell>
          <cell r="C48" t="str">
            <v>Mistura betuminosa usinada a frio AC/BC</v>
          </cell>
          <cell r="D48" t="str">
            <v>m³</v>
          </cell>
          <cell r="E48">
            <v>141.30000000000001</v>
          </cell>
        </row>
        <row r="49">
          <cell r="B49" t="str">
            <v>3 S 02 540 01</v>
          </cell>
          <cell r="C49" t="str">
            <v xml:space="preserve">Rec.do rev.com mistura betuminosa a quente </v>
          </cell>
          <cell r="D49" t="str">
            <v>m³</v>
          </cell>
          <cell r="E49">
            <v>35.700000000000003</v>
          </cell>
        </row>
        <row r="50">
          <cell r="B50" t="str">
            <v>3 S 02 540 50</v>
          </cell>
          <cell r="C50" t="str">
            <v>Mistura Betuminosa usinada a Quente BC</v>
          </cell>
          <cell r="D50" t="str">
            <v>m³</v>
          </cell>
          <cell r="E50">
            <v>250.29</v>
          </cell>
        </row>
        <row r="51">
          <cell r="B51" t="str">
            <v>3 S 02 601 50</v>
          </cell>
          <cell r="C51" t="str">
            <v>Recomposição de placa de concreto AC/BC</v>
          </cell>
          <cell r="D51" t="str">
            <v>m³</v>
          </cell>
          <cell r="E51">
            <v>367.37</v>
          </cell>
        </row>
        <row r="52">
          <cell r="B52" t="str">
            <v>3 S 02 900 00</v>
          </cell>
          <cell r="C52" t="str">
            <v xml:space="preserve">Remoção mecanizada de revestimento betuminoso </v>
          </cell>
          <cell r="D52" t="str">
            <v>m³</v>
          </cell>
          <cell r="E52">
            <v>11.35</v>
          </cell>
        </row>
        <row r="53">
          <cell r="B53" t="str">
            <v>3 S 02 902 00</v>
          </cell>
          <cell r="C53" t="str">
            <v xml:space="preserve">Remoção mecanizada da camada granular do pavimento </v>
          </cell>
          <cell r="D53" t="str">
            <v>m³</v>
          </cell>
          <cell r="E53">
            <v>7.13</v>
          </cell>
        </row>
        <row r="54">
          <cell r="B54" t="str">
            <v>3 S 03 329 50</v>
          </cell>
          <cell r="C54" t="str">
            <v>Concreto de cimento (confecção e lançamento) AC/BC</v>
          </cell>
          <cell r="D54" t="str">
            <v>m³</v>
          </cell>
          <cell r="E54">
            <v>396.47</v>
          </cell>
        </row>
        <row r="55">
          <cell r="B55" t="str">
            <v>3 S 03 940 01</v>
          </cell>
          <cell r="C55" t="str">
            <v xml:space="preserve"> Reaterro e Compactação para Bueiro </v>
          </cell>
          <cell r="D55" t="str">
            <v>m³</v>
          </cell>
          <cell r="E55">
            <v>26.56</v>
          </cell>
        </row>
        <row r="56">
          <cell r="B56" t="str">
            <v>3 S 03 950 00</v>
          </cell>
          <cell r="C56" t="str">
            <v>Limpeza de Ponte</v>
          </cell>
          <cell r="D56" t="str">
            <v>m</v>
          </cell>
          <cell r="E56">
            <v>4.8499999999999996</v>
          </cell>
        </row>
        <row r="57">
          <cell r="B57" t="str">
            <v>3 S 04 001 00</v>
          </cell>
          <cell r="C57" t="str">
            <v>Escavação mecaniz. de vala em mater. de 1a cat.</v>
          </cell>
          <cell r="D57" t="str">
            <v>m³</v>
          </cell>
          <cell r="E57">
            <v>7.75</v>
          </cell>
        </row>
        <row r="58">
          <cell r="B58" t="str">
            <v>3 S 05 000 00</v>
          </cell>
          <cell r="C58" t="str">
            <v>Enrocamento de pedra arrumada</v>
          </cell>
          <cell r="D58" t="str">
            <v>m³</v>
          </cell>
          <cell r="E58">
            <v>139.66999999999999</v>
          </cell>
        </row>
        <row r="59">
          <cell r="B59" t="str">
            <v>3 S 05 001 00</v>
          </cell>
          <cell r="C59" t="str">
            <v>Enrocamento de pedra jogada</v>
          </cell>
          <cell r="D59" t="str">
            <v>m³</v>
          </cell>
          <cell r="E59">
            <v>90.11</v>
          </cell>
        </row>
        <row r="60">
          <cell r="B60" t="str">
            <v>3 S 08 001 00</v>
          </cell>
          <cell r="C60" t="str">
            <v xml:space="preserve">Reconformação da Plataforma </v>
          </cell>
          <cell r="D60" t="str">
            <v xml:space="preserve">ha </v>
          </cell>
          <cell r="E60">
            <v>196.29</v>
          </cell>
        </row>
        <row r="61">
          <cell r="B61" t="str">
            <v>3 S 08 100 00</v>
          </cell>
          <cell r="C61" t="str">
            <v>Tapa buraco s/pintura de ligação</v>
          </cell>
          <cell r="D61" t="str">
            <v>m³</v>
          </cell>
          <cell r="E61">
            <v>233.35</v>
          </cell>
        </row>
        <row r="62">
          <cell r="B62" t="str">
            <v>3 S 08 101 01</v>
          </cell>
          <cell r="C62" t="str">
            <v>Remendo profundo com demolição manual s/imprimação</v>
          </cell>
          <cell r="D62" t="str">
            <v>m³</v>
          </cell>
          <cell r="E62">
            <v>262.64999999999998</v>
          </cell>
        </row>
        <row r="63">
          <cell r="B63" t="str">
            <v>3 S 08 101 02</v>
          </cell>
          <cell r="C63" t="str">
            <v>Remendo profundo com demolição mec. s/imprimação</v>
          </cell>
          <cell r="D63" t="str">
            <v>m³</v>
          </cell>
          <cell r="E63">
            <v>174.68</v>
          </cell>
        </row>
        <row r="64">
          <cell r="B64" t="str">
            <v>3 S 08 103 00</v>
          </cell>
          <cell r="C64" t="str">
            <v>Selagem de trinca AC</v>
          </cell>
          <cell r="D64" t="str">
            <v>L</v>
          </cell>
          <cell r="E64">
            <v>1.71</v>
          </cell>
        </row>
        <row r="65">
          <cell r="B65" t="str">
            <v>3 S 08 109 00</v>
          </cell>
          <cell r="C65" t="str">
            <v>Correção de defeitos com mistura betuminosa</v>
          </cell>
          <cell r="D65" t="str">
            <v>m³</v>
          </cell>
          <cell r="E65">
            <v>131.88999999999999</v>
          </cell>
        </row>
        <row r="66">
          <cell r="B66" t="str">
            <v>3 S 08 109 04</v>
          </cell>
          <cell r="C66" t="str">
            <v>Reparo Localizado c/ CBUQ</v>
          </cell>
          <cell r="D66" t="str">
            <v>m³</v>
          </cell>
          <cell r="E66">
            <v>149.1</v>
          </cell>
        </row>
        <row r="67">
          <cell r="B67" t="str">
            <v>3 S 08 109 12</v>
          </cell>
          <cell r="C67" t="str">
            <v>Correção de defeitos por fresagem descontínua</v>
          </cell>
          <cell r="D67" t="str">
            <v>m³</v>
          </cell>
          <cell r="E67">
            <v>194</v>
          </cell>
        </row>
        <row r="68">
          <cell r="B68" t="str">
            <v>3 S 08 200 50</v>
          </cell>
          <cell r="C68" t="str">
            <v>Recomp. de guarda corpo BC</v>
          </cell>
          <cell r="D68" t="str">
            <v>m³</v>
          </cell>
          <cell r="E68">
            <v>113.42</v>
          </cell>
        </row>
        <row r="69">
          <cell r="B69" t="str">
            <v>3 S 08 300 01</v>
          </cell>
          <cell r="C69" t="str">
            <v>Limpeza de sarjeta e meio fio</v>
          </cell>
          <cell r="D69" t="str">
            <v>m</v>
          </cell>
          <cell r="E69">
            <v>0.46</v>
          </cell>
        </row>
        <row r="70">
          <cell r="B70" t="str">
            <v>3 S 08 301 01</v>
          </cell>
          <cell r="C70" t="str">
            <v>Limpeza de valeta de corte</v>
          </cell>
          <cell r="D70" t="str">
            <v>m</v>
          </cell>
          <cell r="E70">
            <v>0.69</v>
          </cell>
        </row>
        <row r="71">
          <cell r="B71" t="str">
            <v>3 S 08 301 02</v>
          </cell>
          <cell r="C71" t="str">
            <v>Limpeza de vala de drenagem</v>
          </cell>
          <cell r="D71" t="str">
            <v>m</v>
          </cell>
          <cell r="E71">
            <v>2.77</v>
          </cell>
        </row>
        <row r="72">
          <cell r="B72" t="str">
            <v>3 S 08 301 03</v>
          </cell>
          <cell r="C72" t="str">
            <v>Limpeza de descida d'água</v>
          </cell>
          <cell r="D72" t="str">
            <v>m</v>
          </cell>
          <cell r="E72">
            <v>0.92</v>
          </cell>
        </row>
        <row r="73">
          <cell r="B73" t="str">
            <v>3 S 08 302 01</v>
          </cell>
          <cell r="C73" t="str">
            <v>Limpeza de bueiro</v>
          </cell>
          <cell r="D73" t="str">
            <v>m</v>
          </cell>
          <cell r="E73">
            <v>15.25</v>
          </cell>
        </row>
        <row r="74">
          <cell r="B74" t="str">
            <v>3 S 08 302 02</v>
          </cell>
          <cell r="C74" t="str">
            <v>Desobstrução de bueiro</v>
          </cell>
          <cell r="D74" t="str">
            <v>m</v>
          </cell>
          <cell r="E74">
            <v>44.36</v>
          </cell>
        </row>
        <row r="75">
          <cell r="B75" t="str">
            <v>3 S 08 501 00</v>
          </cell>
          <cell r="C75" t="str">
            <v>Recomposição mecanizada de aterro</v>
          </cell>
          <cell r="D75" t="str">
            <v>m³</v>
          </cell>
          <cell r="E75">
            <v>20.99</v>
          </cell>
        </row>
        <row r="76">
          <cell r="B76" t="str">
            <v>5 S 01 100 24</v>
          </cell>
          <cell r="C76" t="str">
            <v>Esc. carga transp. mat 1a cat DMT 400 a 600m c/e</v>
          </cell>
          <cell r="D76" t="str">
            <v>m³</v>
          </cell>
          <cell r="E76">
            <v>6.91</v>
          </cell>
        </row>
        <row r="77">
          <cell r="B77" t="str">
            <v>3 S 08 400 00</v>
          </cell>
          <cell r="C77" t="str">
            <v>Limpeza de placa de sinalização</v>
          </cell>
          <cell r="D77" t="str">
            <v>m²</v>
          </cell>
          <cell r="E77">
            <v>5.73</v>
          </cell>
        </row>
        <row r="78">
          <cell r="B78" t="str">
            <v>3 S 08 400 01</v>
          </cell>
          <cell r="C78" t="str">
            <v>Recomposição placa de sinalização</v>
          </cell>
          <cell r="D78" t="str">
            <v>m²</v>
          </cell>
          <cell r="E78">
            <v>24.54</v>
          </cell>
        </row>
        <row r="79">
          <cell r="B79" t="str">
            <v>3 S 08 401 00</v>
          </cell>
          <cell r="C79" t="str">
            <v>Recomposição de defensa metálica</v>
          </cell>
          <cell r="D79" t="str">
            <v>m</v>
          </cell>
          <cell r="E79">
            <v>192.32</v>
          </cell>
        </row>
        <row r="80">
          <cell r="B80" t="str">
            <v>3 S 08 402 00</v>
          </cell>
          <cell r="C80" t="str">
            <v>Caiação</v>
          </cell>
          <cell r="D80" t="str">
            <v>m²</v>
          </cell>
          <cell r="E80">
            <v>1.81</v>
          </cell>
        </row>
        <row r="81">
          <cell r="B81" t="str">
            <v>3 S 08 414 01</v>
          </cell>
          <cell r="C81" t="str">
            <v>Recomposição parcial cerca de madeira - mourão</v>
          </cell>
          <cell r="D81" t="str">
            <v>m</v>
          </cell>
          <cell r="E81">
            <v>11.1</v>
          </cell>
        </row>
        <row r="82">
          <cell r="B82" t="str">
            <v>3 S 08 414 02</v>
          </cell>
          <cell r="C82" t="str">
            <v>Recomp. parcial cerca c/ mourão de madeira - arame</v>
          </cell>
          <cell r="D82" t="str">
            <v>m</v>
          </cell>
          <cell r="E82">
            <v>4.57</v>
          </cell>
        </row>
        <row r="83">
          <cell r="B83" t="str">
            <v>3 S 08 511 00</v>
          </cell>
          <cell r="C83" t="str">
            <v>Remoção mecanizada de barreira - solo</v>
          </cell>
          <cell r="D83" t="str">
            <v>m³</v>
          </cell>
          <cell r="E83">
            <v>4.6399999999999997</v>
          </cell>
        </row>
        <row r="84">
          <cell r="B84" t="str">
            <v>3 S 08 512 00</v>
          </cell>
          <cell r="C84" t="str">
            <v>Remoção mecanizada de barreira - rocha</v>
          </cell>
          <cell r="D84" t="str">
            <v>m³</v>
          </cell>
          <cell r="E84">
            <v>7.1</v>
          </cell>
        </row>
        <row r="85">
          <cell r="B85" t="str">
            <v>3 S 08 900 00</v>
          </cell>
          <cell r="C85" t="str">
            <v>Roçada manual</v>
          </cell>
          <cell r="D85" t="str">
            <v xml:space="preserve">ha </v>
          </cell>
          <cell r="E85">
            <v>1271.2</v>
          </cell>
        </row>
        <row r="86">
          <cell r="B86" t="str">
            <v>3 S 08 900 01</v>
          </cell>
          <cell r="C86" t="str">
            <v>Roçada de capim colonião</v>
          </cell>
          <cell r="D86" t="str">
            <v xml:space="preserve">ha </v>
          </cell>
          <cell r="E86">
            <v>3050.88</v>
          </cell>
        </row>
        <row r="87">
          <cell r="B87" t="str">
            <v>3 S 08 901 00</v>
          </cell>
          <cell r="C87" t="str">
            <v>Roçada mecanizada</v>
          </cell>
          <cell r="D87" t="str">
            <v xml:space="preserve">ha </v>
          </cell>
          <cell r="E87">
            <v>275.92</v>
          </cell>
        </row>
        <row r="88">
          <cell r="B88" t="str">
            <v>3 S 08 910 00</v>
          </cell>
          <cell r="C88" t="str">
            <v>Capina manual</v>
          </cell>
          <cell r="D88" t="str">
            <v xml:space="preserve">ha </v>
          </cell>
          <cell r="E88">
            <v>0.51</v>
          </cell>
        </row>
        <row r="89">
          <cell r="B89" t="str">
            <v>3 S 09 001 00</v>
          </cell>
          <cell r="C89" t="str">
            <v>Transporte local c/ basc. 5m3 em rodov. não pav.</v>
          </cell>
          <cell r="D89" t="str">
            <v>tkm</v>
          </cell>
          <cell r="E89">
            <v>0.73</v>
          </cell>
        </row>
        <row r="90">
          <cell r="B90" t="str">
            <v>3 S 09 002 00</v>
          </cell>
          <cell r="C90" t="str">
            <v>Transporte local basculante - 5m3 - 8,8t em rodovia pavimentada</v>
          </cell>
          <cell r="D90" t="str">
            <v>tkm</v>
          </cell>
          <cell r="E90">
            <v>0.57999999999999996</v>
          </cell>
        </row>
        <row r="91">
          <cell r="B91" t="str">
            <v>3 S 09 002 03</v>
          </cell>
          <cell r="C91" t="str">
            <v>Transporte local de material para remendos</v>
          </cell>
          <cell r="D91" t="str">
            <v>tkm</v>
          </cell>
          <cell r="E91">
            <v>1.05</v>
          </cell>
        </row>
        <row r="92">
          <cell r="B92" t="str">
            <v>3 S 09 002 06</v>
          </cell>
          <cell r="C92" t="str">
            <v>Transporte local c/ basc. 10m3 em rodov. pav</v>
          </cell>
          <cell r="D92" t="str">
            <v>tkm</v>
          </cell>
          <cell r="E92">
            <v>0.71</v>
          </cell>
        </row>
        <row r="93">
          <cell r="B93" t="str">
            <v>3 S 09 002 41</v>
          </cell>
          <cell r="C93" t="str">
            <v>Transp. local c/ carroceria 4t em rodov. Pav</v>
          </cell>
          <cell r="D93" t="str">
            <v>tkm</v>
          </cell>
          <cell r="E93">
            <v>1.02</v>
          </cell>
        </row>
        <row r="94">
          <cell r="B94" t="str">
            <v>3 S 09 002 90</v>
          </cell>
          <cell r="C94" t="str">
            <v>Transporte comercial c/ carroceria rodov. pav.</v>
          </cell>
          <cell r="D94" t="str">
            <v>tkm</v>
          </cell>
          <cell r="E94">
            <v>0.41</v>
          </cell>
        </row>
        <row r="95">
          <cell r="B95" t="str">
            <v>3 S 09 002 91</v>
          </cell>
          <cell r="C95" t="str">
            <v>Transporte comercial c/ basc. 10m3 rod. pav.</v>
          </cell>
          <cell r="D95" t="str">
            <v>tkm</v>
          </cell>
          <cell r="E95">
            <v>0.43</v>
          </cell>
        </row>
        <row r="96">
          <cell r="B96" t="str">
            <v>4 S 06 000 01</v>
          </cell>
          <cell r="C96" t="str">
            <v>Defensa maleável simples (forn./ impl.)</v>
          </cell>
          <cell r="D96" t="str">
            <v>m</v>
          </cell>
          <cell r="E96">
            <v>313.45</v>
          </cell>
        </row>
        <row r="97">
          <cell r="B97" t="str">
            <v>4 S 06 100 21</v>
          </cell>
          <cell r="C97" t="str">
            <v>Pintura faixa - tinta base acrílica p/ 2 anos</v>
          </cell>
          <cell r="D97" t="str">
            <v>m²</v>
          </cell>
          <cell r="E97">
            <v>38.39</v>
          </cell>
        </row>
        <row r="98">
          <cell r="B98" t="str">
            <v>4 S 06 100 22</v>
          </cell>
          <cell r="C98" t="str">
            <v>Pintura setas e zebrado - tinta b.acrílica -2 anos</v>
          </cell>
          <cell r="D98" t="str">
            <v>m²</v>
          </cell>
          <cell r="E98">
            <v>45.63</v>
          </cell>
        </row>
        <row r="99">
          <cell r="B99" t="str">
            <v>4 S 06 121 01</v>
          </cell>
          <cell r="C99" t="str">
            <v>Forn. e colocação de tacha reflet. Bidirecional</v>
          </cell>
          <cell r="D99" t="str">
            <v>und</v>
          </cell>
          <cell r="E99">
            <v>22.85</v>
          </cell>
        </row>
        <row r="100">
          <cell r="B100" t="str">
            <v>4 S 06 121 11</v>
          </cell>
          <cell r="C100" t="str">
            <v>Forn. e colocação de tachão reflet. Bidirecional</v>
          </cell>
          <cell r="D100" t="str">
            <v>und</v>
          </cell>
          <cell r="E100">
            <v>65.540000000000006</v>
          </cell>
        </row>
        <row r="101">
          <cell r="B101" t="str">
            <v>4 S 06 200 02</v>
          </cell>
          <cell r="C101" t="str">
            <v>Forn. e implantação placa sinaliz. tot.refletiva</v>
          </cell>
          <cell r="D101" t="str">
            <v>m²</v>
          </cell>
          <cell r="E101">
            <v>416.04</v>
          </cell>
        </row>
        <row r="102">
          <cell r="B102" t="str">
            <v>4 S 06 203 01</v>
          </cell>
          <cell r="C102" t="str">
            <v>Confecção suporte e travessa p/placa sinaliz</v>
          </cell>
          <cell r="D102" t="str">
            <v>und</v>
          </cell>
          <cell r="E102">
            <v>38.770000000000003</v>
          </cell>
        </row>
        <row r="103">
          <cell r="B103" t="str">
            <v>5 S 01 100 32</v>
          </cell>
          <cell r="C103" t="str">
            <v>Esc. carga transp. mat 1a cat DMT 2000 a 3000m c/e</v>
          </cell>
          <cell r="D103" t="str">
            <v>m³</v>
          </cell>
          <cell r="E103">
            <v>11.49</v>
          </cell>
        </row>
        <row r="104">
          <cell r="B104" t="str">
            <v>4 S 06 000 02</v>
          </cell>
          <cell r="C104" t="str">
            <v>Ancoragem de defensa maleável simples (forn/ impl)</v>
          </cell>
          <cell r="D104" t="str">
            <v>m</v>
          </cell>
          <cell r="E104">
            <v>343.1</v>
          </cell>
        </row>
        <row r="105">
          <cell r="B105" t="str">
            <v>5 S 02 511 52</v>
          </cell>
          <cell r="C105" t="str">
            <v>Micro-revestimento a frio - Microflex 1,5 cm BC</v>
          </cell>
          <cell r="D105" t="str">
            <v>m²</v>
          </cell>
          <cell r="E105">
            <v>2.79</v>
          </cell>
        </row>
        <row r="106">
          <cell r="B106" t="str">
            <v>5 S 01 100 31</v>
          </cell>
          <cell r="C106" t="str">
            <v>Esc. carga transp. mat 1a cat DMT 1800 a 2000m c/e</v>
          </cell>
          <cell r="D106" t="str">
            <v>m³</v>
          </cell>
          <cell r="E106">
            <v>9.77</v>
          </cell>
        </row>
        <row r="107">
          <cell r="B107" t="str">
            <v>5 S 02 501 52</v>
          </cell>
          <cell r="C107" t="str">
            <v>Tratamento superficial duplo c/banho diluído BC</v>
          </cell>
          <cell r="D107" t="str">
            <v>m²</v>
          </cell>
          <cell r="E107">
            <v>4.29</v>
          </cell>
        </row>
        <row r="108">
          <cell r="B108" t="str">
            <v>5 S 04 999 01</v>
          </cell>
          <cell r="C108" t="str">
            <v>Remoção de bueiros existentes</v>
          </cell>
          <cell r="D108" t="str">
            <v>m</v>
          </cell>
          <cell r="E108">
            <v>74.209999999999994</v>
          </cell>
        </row>
        <row r="109">
          <cell r="B109" t="str">
            <v>5 S 04 999 54</v>
          </cell>
          <cell r="C109" t="str">
            <v>Restaur.de disp.danif.com concr. fck=15 MPa AC/BC</v>
          </cell>
          <cell r="D109" t="str">
            <v>m³</v>
          </cell>
          <cell r="E109">
            <v>433.18</v>
          </cell>
        </row>
        <row r="110">
          <cell r="B110" t="str">
            <v>5 S 02 990 11</v>
          </cell>
          <cell r="C110" t="str">
            <v>Fresagem contínua do revest. Betuminoso</v>
          </cell>
          <cell r="D110" t="str">
            <v>m³</v>
          </cell>
          <cell r="E110">
            <v>119.75</v>
          </cell>
        </row>
      </sheetData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MUSEU Rev Jul-00"/>
      <sheetName val="BDI"/>
      <sheetName val="PLMUSEU Rev Mai-00 (Med)"/>
      <sheetName val="QUANTMU"/>
      <sheetName val="PLMUSEU"/>
      <sheetName val="Cálculo"/>
      <sheetName val="PLMUSEU (3)"/>
      <sheetName val="Planilha Apresent"/>
      <sheetName val="PLMUSEU_Rev_Jul-00"/>
      <sheetName val="PLMUSEU_Rev_Mai-00_(Med)"/>
      <sheetName val="PLMUSEU_(3)"/>
      <sheetName val="Planilha_Apresent"/>
      <sheetName val="COMPAC ATERRO 95 PROCTOR 251 GO"/>
      <sheetName val="COMP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Vínculo (2)"/>
      <sheetName val="DADOS"/>
      <sheetName val="TransComerc_Basc10m³"/>
      <sheetName val="TapaBuraco"/>
      <sheetName val="Plan1"/>
      <sheetName val="PRO-08"/>
      <sheetName val="PLANILHA ATUALIZADA"/>
      <sheetName val="RESUMO DE MEDIÇÃO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C"/>
      <sheetName val="FV-DNER"/>
      <sheetName val="orçamento_global"/>
      <sheetName val="Sub-base"/>
      <sheetName val="Resumo"/>
      <sheetName val="DMT Terrap."/>
      <sheetName val="Reajustamento"/>
      <sheetName val="FIDENS-R$mil"/>
      <sheetName val="Vínculo"/>
      <sheetName val="LISTAS"/>
      <sheetName val="COMPOS1"/>
      <sheetName val="LISTA_MATERIAIS"/>
      <sheetName val="MATERIAIS"/>
      <sheetName val="Relatorio"/>
      <sheetName val="Resumo_Transp_Aquis_Mat_Bet"/>
      <sheetName val="NOVO_Transp_Aquis_Mat_Bet (2)"/>
      <sheetName val="COMPARA_PREGAO"/>
      <sheetName val="COMPARATIVO REV01"/>
      <sheetName val="COMPARATIVO"/>
      <sheetName val="1A MED PARC"/>
      <sheetName val="Plan 2.7"/>
      <sheetName val="CUSTO ZONA SUL"/>
      <sheetName val="RESUMO TOTAL LOTE"/>
      <sheetName val="BR 146"/>
      <sheetName val="8ª MP_BR_459"/>
      <sheetName val="RBE ACT mi"/>
      <sheetName val="8ª MP_BR-459"/>
      <sheetName val="points"/>
      <sheetName val="Mat"/>
      <sheetName val="PLANILHA CONTRATUAL"/>
      <sheetName val="Equipamentos"/>
      <sheetName val="Motores"/>
      <sheetName val="RESUMO BACIAS_IMPRESSÃO"/>
      <sheetName val="K"/>
      <sheetName val="QuQuant"/>
      <sheetName val="Conversão"/>
      <sheetName val="DG"/>
      <sheetName val="P A T O 98 D"/>
      <sheetName val="MEDIÇÃO.XLS"/>
      <sheetName val="FICHA.XLS"/>
      <sheetName val="CONTROLE MED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ub-base"/>
      <sheetName val="Resumo"/>
      <sheetName val="DMT Terrap."/>
      <sheetName val="Reajust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PROJETO"/>
      <sheetName val="DADOS"/>
      <sheetName val="TransComerc_Basc10m³"/>
      <sheetName val="TapaBuraco"/>
      <sheetName val="eq"/>
      <sheetName val="mo"/>
      <sheetName val="Teor"/>
      <sheetName val="lista_comp"/>
      <sheetName val="Serviços"/>
      <sheetName val="RELAT610"/>
      <sheetName val="PQ"/>
      <sheetName val="CARTA PROPOSTA"/>
      <sheetName val="Página 16"/>
      <sheetName val="QuQuant"/>
      <sheetName val="Planilha Original"/>
      <sheetName val="PROJETO BR_146 (2)"/>
      <sheetName val="TABELA"/>
      <sheetName val="Quadro de qntd"/>
      <sheetName val="FIDENS-R$mil"/>
      <sheetName val="PLANILHA CONTRATUAL"/>
      <sheetName val="RESUMO"/>
      <sheetName val="Medição"/>
      <sheetName val="Mat. Betum. - Port. 1078.15"/>
      <sheetName val="8ª MP_BR_459"/>
      <sheetName val="8ª MP_BR-459"/>
      <sheetName val="geral"/>
      <sheetName val="Orçamento"/>
      <sheetName val="PT"/>
      <sheetName val="TRANSP"/>
      <sheetName val="TCB5"/>
      <sheetName val="Mat"/>
      <sheetName val="ficha mediçã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PROJETO"/>
      <sheetName val="Teor"/>
      <sheetName val="lista_comp"/>
      <sheetName val="Serviços"/>
      <sheetName val="Página 16"/>
      <sheetName val="QuQuant"/>
      <sheetName val="Planilha Original"/>
      <sheetName val="DADOS"/>
      <sheetName val="TransComerc_Basc10m³"/>
      <sheetName val="TapaBuraco"/>
      <sheetName val="eq"/>
      <sheetName val="mo"/>
      <sheetName val="RESUMO"/>
      <sheetName val="RELAT610"/>
      <sheetName val="PQ"/>
      <sheetName val="CARTA PROPOSTA"/>
      <sheetName val="PROJETO BR_146 (2)"/>
      <sheetName val="TABELA"/>
      <sheetName val="PLANILHA CONTRATUAL"/>
      <sheetName val="Medição"/>
      <sheetName val="Quadro de qntd"/>
      <sheetName val="FIDENS-R$mil"/>
      <sheetName val="8ª MP_BR_459"/>
      <sheetName val="8ª MP_BR-459"/>
      <sheetName val="geral"/>
      <sheetName val="Mat. Betum. - Port. 1078.1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LE157"/>
      <sheetName val="Implantação"/>
      <sheetName val="Celas RF"/>
      <sheetName val="ESTUDOS E REFEITÓRIO"/>
      <sheetName val="Apoio RF"/>
      <sheetName val="Oficina e auditório"/>
      <sheetName val="Plan2"/>
      <sheetName val="Plan3"/>
      <sheetName val="RESUMO_AUT1"/>
      <sheetName val="QuQu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Capa"/>
      <sheetName val="Página 1"/>
      <sheetName val="Dados de Entrada 4"/>
      <sheetName val="Página 2"/>
      <sheetName val="Página 3"/>
      <sheetName val="Página 4"/>
      <sheetName val="Página 6"/>
      <sheetName val="Página 5"/>
      <sheetName val="Página 7"/>
      <sheetName val="Página 8"/>
      <sheetName val="Dens. médias"/>
      <sheetName val="Dens. teórica"/>
      <sheetName val="Página 9"/>
      <sheetName val="Página 10"/>
      <sheetName val="Página 11"/>
      <sheetName val="Página 12"/>
      <sheetName val="Página 13"/>
      <sheetName val="Teor"/>
      <sheetName val="DENAGREGRAUDO"/>
      <sheetName val="DENSAGRMIUDO"/>
      <sheetName val="MASESPFINPULV"/>
      <sheetName val="DETDENSCAP20"/>
      <sheetName val="DENSCORPROVA"/>
      <sheetName val="GRAFTEMPVISC1"/>
      <sheetName val="GRAFTEMPVISC2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RESULFINAL"/>
      <sheetName val="DURABILIDADE"/>
      <sheetName val="INDICE FORMA"/>
      <sheetName val="ABRASÃO"/>
      <sheetName val="ADESIVIDADE"/>
      <sheetName val="mão de obra,leis e bdi"/>
      <sheetName val="CUSTO HORÁRIO"/>
      <sheetName val="Mão de obra"/>
      <sheetName val="Material"/>
      <sheetName val="Resumo Financeiro"/>
      <sheetName val="RESUMO_AUT1"/>
      <sheetName val="Medição"/>
      <sheetName val="B M Pl04"/>
      <sheetName val="Listas"/>
      <sheetName val="RELATÓRIO"/>
      <sheetName val="RESUMO-DVOP"/>
      <sheetName val="RESUMO_DVOP"/>
      <sheetName val="BR-230 POMBAL-S.GONÇALO"/>
      <sheetName val="PLANILHA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</v>
          </cell>
          <cell r="B3">
            <v>7.8929999999999998</v>
          </cell>
          <cell r="C3">
            <v>53.947000000000003</v>
          </cell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A4">
            <v>4.5</v>
          </cell>
          <cell r="B4">
            <v>6.391</v>
          </cell>
          <cell r="C4">
            <v>62.156999999999996</v>
          </cell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A5">
            <v>5</v>
          </cell>
          <cell r="B5">
            <v>5.2510000000000003</v>
          </cell>
          <cell r="C5">
            <v>69.018000000000001</v>
          </cell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A6">
            <v>5.5</v>
          </cell>
          <cell r="B6">
            <v>4.4960000000000004</v>
          </cell>
          <cell r="C6">
            <v>74.105000000000004</v>
          </cell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A7">
            <v>6</v>
          </cell>
          <cell r="B7">
            <v>3.9609999999999999</v>
          </cell>
          <cell r="C7">
            <v>77.971999999999994</v>
          </cell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  <sheetName val="Teor"/>
      <sheetName val="RESUMO_AUT1"/>
      <sheetName val="BSTC 0,60"/>
      <sheetName val="BOCA BSTC 0,60"/>
      <sheetName val="P A T O 99 B"/>
      <sheetName val="Resumo Financeiro"/>
      <sheetName val="traço cbuq faixa c Carpizza 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2">
          <cell r="A12">
            <v>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ARSHALL"/>
      <sheetName val="COMPOGRAN"/>
      <sheetName val="COMPOSIC"/>
    </sheetNames>
    <sheetDataSet>
      <sheetData sheetId="0"/>
      <sheetData sheetId="1">
        <row r="2">
          <cell r="C2" t="str">
            <v>_x000E_CONTROLE DE QUALIDADE DE CONCRETO ASFALTICO_x000E_</v>
          </cell>
        </row>
        <row r="4">
          <cell r="B4" t="str">
            <v>RODOVIA   :</v>
          </cell>
          <cell r="G4" t="str">
            <v>TRECHO :</v>
          </cell>
        </row>
        <row r="6">
          <cell r="B6" t="str">
            <v>ESTABILIDADE MARSHALL</v>
          </cell>
          <cell r="G6" t="str">
            <v xml:space="preserve">            EXTRAÇÃO DE BETUME</v>
          </cell>
        </row>
        <row r="7">
          <cell r="A7" t="str">
            <v>Corpo de prova</v>
          </cell>
          <cell r="B7">
            <v>1</v>
          </cell>
          <cell r="C7">
            <v>2</v>
          </cell>
          <cell r="D7">
            <v>3</v>
          </cell>
          <cell r="E7" t="str">
            <v>MEDIA</v>
          </cell>
          <cell r="F7" t="str">
            <v>Amostra + Tara (g)</v>
          </cell>
          <cell r="I7">
            <v>1</v>
          </cell>
          <cell r="J7">
            <v>2</v>
          </cell>
        </row>
        <row r="8">
          <cell r="A8" t="str">
            <v>Peso ao ar (g)</v>
          </cell>
          <cell r="B8">
            <v>1186</v>
          </cell>
          <cell r="C8">
            <v>1183</v>
          </cell>
          <cell r="D8">
            <v>1190</v>
          </cell>
          <cell r="F8" t="str">
            <v>Tara (g)</v>
          </cell>
        </row>
        <row r="9">
          <cell r="A9" t="str">
            <v>Peso imerso (g)</v>
          </cell>
          <cell r="B9">
            <v>683</v>
          </cell>
          <cell r="C9">
            <v>680</v>
          </cell>
          <cell r="D9">
            <v>685</v>
          </cell>
          <cell r="F9" t="str">
            <v>Amostra (g)</v>
          </cell>
        </row>
        <row r="10">
          <cell r="A10" t="str">
            <v>Volume (cm3)</v>
          </cell>
          <cell r="B10">
            <v>503</v>
          </cell>
          <cell r="C10">
            <v>503</v>
          </cell>
          <cell r="D10">
            <v>505</v>
          </cell>
          <cell r="F10" t="str">
            <v>Insol. + Tara (g)</v>
          </cell>
        </row>
        <row r="11">
          <cell r="A11" t="str">
            <v>Dens.Apar(g/cm3)</v>
          </cell>
          <cell r="B11">
            <v>2.3580000000000001</v>
          </cell>
          <cell r="C11">
            <v>2.3519999999999999</v>
          </cell>
          <cell r="D11">
            <v>2.3559999999999999</v>
          </cell>
          <cell r="E11">
            <v>2.355</v>
          </cell>
          <cell r="F11" t="str">
            <v>Soluvel (g)</v>
          </cell>
        </row>
        <row r="12">
          <cell r="A12" t="str">
            <v>Dens.Teor.(g/cm3)</v>
          </cell>
          <cell r="B12">
            <v>2.4749570915899515</v>
          </cell>
          <cell r="C12">
            <v>2.4749570915899515</v>
          </cell>
          <cell r="D12">
            <v>2.4749570915899515</v>
          </cell>
          <cell r="F12" t="str">
            <v>Teor de Betume (%)</v>
          </cell>
          <cell r="I12">
            <v>5.5</v>
          </cell>
        </row>
        <row r="13">
          <cell r="A13" t="str">
            <v>% de Vazios</v>
          </cell>
          <cell r="B13">
            <v>4.7</v>
          </cell>
          <cell r="C13">
            <v>5</v>
          </cell>
          <cell r="D13">
            <v>4.8</v>
          </cell>
          <cell r="E13">
            <v>4.8330000000000002</v>
          </cell>
          <cell r="H13" t="str">
            <v>GRANULOMETRIA</v>
          </cell>
        </row>
        <row r="14">
          <cell r="A14" t="str">
            <v>% V.C.B.</v>
          </cell>
          <cell r="B14">
            <v>12.59</v>
          </cell>
          <cell r="C14">
            <v>12.56</v>
          </cell>
          <cell r="D14">
            <v>12.58</v>
          </cell>
          <cell r="F14" t="str">
            <v xml:space="preserve">    PENEIRAS</v>
          </cell>
          <cell r="G14">
            <v>0</v>
          </cell>
          <cell r="H14" t="str">
            <v xml:space="preserve">                                                           PESO  INICIAL  DA  AMOSTRA ( G ):</v>
          </cell>
          <cell r="J14">
            <v>1000</v>
          </cell>
        </row>
        <row r="15">
          <cell r="A15" t="str">
            <v>% V.A.M.</v>
          </cell>
          <cell r="B15">
            <v>17.29</v>
          </cell>
          <cell r="C15">
            <v>17.560000000000002</v>
          </cell>
          <cell r="D15">
            <v>17.38</v>
          </cell>
          <cell r="F15" t="str">
            <v xml:space="preserve">  Pol.</v>
          </cell>
          <cell r="G15" t="str">
            <v>mm</v>
          </cell>
          <cell r="H15" t="str">
            <v>RETIDO(g)</v>
          </cell>
          <cell r="I15" t="str">
            <v>PASSANDO(g)</v>
          </cell>
          <cell r="J15" t="str">
            <v>PASSANDO(%)</v>
          </cell>
        </row>
        <row r="16">
          <cell r="A16" t="str">
            <v>RBV (%)</v>
          </cell>
          <cell r="B16">
            <v>72.819999999999993</v>
          </cell>
          <cell r="C16">
            <v>71.53</v>
          </cell>
          <cell r="D16">
            <v>72.38</v>
          </cell>
          <cell r="E16">
            <v>72.242999999999995</v>
          </cell>
          <cell r="F16" t="str">
            <v>1 1/2</v>
          </cell>
          <cell r="G16">
            <v>38.1</v>
          </cell>
          <cell r="H16">
            <v>0</v>
          </cell>
          <cell r="I16">
            <v>1000</v>
          </cell>
          <cell r="J16">
            <v>100</v>
          </cell>
        </row>
        <row r="17">
          <cell r="A17" t="str">
            <v>Leit.no Deflect.</v>
          </cell>
          <cell r="B17">
            <v>175</v>
          </cell>
          <cell r="C17">
            <v>185</v>
          </cell>
          <cell r="D17">
            <v>170</v>
          </cell>
          <cell r="F17">
            <v>1</v>
          </cell>
          <cell r="G17">
            <v>25.4</v>
          </cell>
          <cell r="H17">
            <v>50</v>
          </cell>
          <cell r="I17">
            <v>950</v>
          </cell>
          <cell r="J17">
            <v>95</v>
          </cell>
        </row>
        <row r="18">
          <cell r="A18" t="str">
            <v>Estab.Encont.(g)</v>
          </cell>
          <cell r="B18">
            <v>574</v>
          </cell>
          <cell r="C18">
            <v>606</v>
          </cell>
          <cell r="D18">
            <v>557</v>
          </cell>
          <cell r="F18" t="str">
            <v>3/4</v>
          </cell>
          <cell r="G18">
            <v>19.100000000000001</v>
          </cell>
          <cell r="H18">
            <v>70</v>
          </cell>
          <cell r="I18">
            <v>880</v>
          </cell>
          <cell r="J18">
            <v>88</v>
          </cell>
        </row>
        <row r="19">
          <cell r="A19" t="str">
            <v>Fator de Correção</v>
          </cell>
          <cell r="B19">
            <v>0.99</v>
          </cell>
          <cell r="C19">
            <v>0.99</v>
          </cell>
          <cell r="D19">
            <v>0.98</v>
          </cell>
          <cell r="F19" t="str">
            <v>1/2</v>
          </cell>
          <cell r="G19">
            <v>12.7</v>
          </cell>
          <cell r="H19">
            <v>85</v>
          </cell>
          <cell r="I19">
            <v>795</v>
          </cell>
          <cell r="J19">
            <v>79.5</v>
          </cell>
        </row>
        <row r="20">
          <cell r="A20" t="str">
            <v>Estab.Corrig.(kg)</v>
          </cell>
          <cell r="B20">
            <v>568</v>
          </cell>
          <cell r="C20">
            <v>599</v>
          </cell>
          <cell r="D20">
            <v>545</v>
          </cell>
          <cell r="E20">
            <v>570.66700000000003</v>
          </cell>
          <cell r="F20" t="str">
            <v>3/8</v>
          </cell>
          <cell r="G20">
            <v>9.52</v>
          </cell>
          <cell r="H20">
            <v>90</v>
          </cell>
          <cell r="I20">
            <v>705</v>
          </cell>
          <cell r="J20">
            <v>70.5</v>
          </cell>
        </row>
        <row r="21">
          <cell r="A21" t="str">
            <v>Fluencia 1/100"</v>
          </cell>
          <cell r="B21">
            <v>9.4</v>
          </cell>
          <cell r="C21">
            <v>9.4</v>
          </cell>
          <cell r="D21">
            <v>9.4</v>
          </cell>
          <cell r="E21">
            <v>9.4</v>
          </cell>
          <cell r="F21" t="str">
            <v>Nº4</v>
          </cell>
          <cell r="G21">
            <v>4.78</v>
          </cell>
          <cell r="H21">
            <v>110</v>
          </cell>
          <cell r="I21">
            <v>595</v>
          </cell>
          <cell r="J21">
            <v>59.5</v>
          </cell>
        </row>
        <row r="22">
          <cell r="F22" t="str">
            <v>Nº10</v>
          </cell>
          <cell r="G22">
            <v>2</v>
          </cell>
          <cell r="H22">
            <v>130</v>
          </cell>
          <cell r="I22">
            <v>465</v>
          </cell>
          <cell r="J22">
            <v>46.5</v>
          </cell>
        </row>
        <row r="23">
          <cell r="A23" t="str">
            <v>Temperaturas (ºC)</v>
          </cell>
          <cell r="B23" t="str">
            <v xml:space="preserve">            Massas Específicas Reais (g/cm3)</v>
          </cell>
          <cell r="F23" t="str">
            <v>Nº40</v>
          </cell>
          <cell r="G23">
            <v>0.42</v>
          </cell>
          <cell r="H23">
            <v>150</v>
          </cell>
          <cell r="I23">
            <v>315</v>
          </cell>
          <cell r="J23">
            <v>31.5</v>
          </cell>
        </row>
        <row r="24">
          <cell r="B24" t="str">
            <v>Massa Esp. Real da Brita</v>
          </cell>
          <cell r="F24" t="str">
            <v>Nº80</v>
          </cell>
          <cell r="G24">
            <v>0.17699999999999999</v>
          </cell>
          <cell r="H24">
            <v>180</v>
          </cell>
          <cell r="I24">
            <v>135</v>
          </cell>
          <cell r="J24">
            <v>13.5</v>
          </cell>
        </row>
        <row r="25">
          <cell r="A25" t="str">
            <v>Asfalto:</v>
          </cell>
          <cell r="B25" t="str">
            <v>Massa Esp. Real da Areia</v>
          </cell>
          <cell r="F25" t="str">
            <v>Nº200</v>
          </cell>
          <cell r="G25">
            <v>7.4999999999999997E-2</v>
          </cell>
          <cell r="H25">
            <v>100</v>
          </cell>
          <cell r="I25">
            <v>35</v>
          </cell>
          <cell r="J25">
            <v>3.5</v>
          </cell>
        </row>
        <row r="26">
          <cell r="A26" t="str">
            <v>Agregado:</v>
          </cell>
          <cell r="B26" t="str">
            <v>Massa Esp.Real do Asfalto:</v>
          </cell>
          <cell r="E26">
            <v>1.03</v>
          </cell>
          <cell r="G26" t="str">
            <v>Fundo</v>
          </cell>
          <cell r="H26">
            <v>35</v>
          </cell>
          <cell r="I26">
            <v>0</v>
          </cell>
          <cell r="J26">
            <v>0</v>
          </cell>
        </row>
        <row r="27">
          <cell r="A27" t="str">
            <v>Massa:</v>
          </cell>
          <cell r="B27" t="str">
            <v>Massa Esp.Real Média da Mist. de Agregados:</v>
          </cell>
          <cell r="E27">
            <v>2.6949999999999998</v>
          </cell>
          <cell r="F27" t="str">
            <v>PESO FINAL DA AMOSTRA(G):</v>
          </cell>
          <cell r="H27">
            <v>1000</v>
          </cell>
          <cell r="I27" t="str">
            <v xml:space="preserve">       PERDAS( % )</v>
          </cell>
          <cell r="J27">
            <v>0</v>
          </cell>
        </row>
        <row r="369">
          <cell r="O369" t="str">
            <v>]</v>
          </cell>
          <cell r="Q369" t="str">
            <v>COMPOSICAO GRANULOMETRICA DA MISTURA DE AGREGADOS</v>
          </cell>
        </row>
        <row r="370">
          <cell r="R370" t="str">
            <v>FAIXA DO DNER:</v>
          </cell>
        </row>
        <row r="371">
          <cell r="Q371" t="str">
            <v>RODOVIA:</v>
          </cell>
          <cell r="S371" t="str">
            <v>PE-60</v>
          </cell>
          <cell r="U371" t="str">
            <v>TRECHO:</v>
          </cell>
          <cell r="W371" t="str">
            <v>SUAPE/SIRINHAEM</v>
          </cell>
        </row>
        <row r="372">
          <cell r="Q372" t="str">
            <v>DISTRITO:</v>
          </cell>
          <cell r="S372" t="str">
            <v>1o.</v>
          </cell>
          <cell r="U372" t="str">
            <v>FIRMA:</v>
          </cell>
          <cell r="W372" t="str">
            <v>QUEIROZ GALVAO</v>
          </cell>
        </row>
        <row r="373">
          <cell r="Q373" t="str">
            <v>COLETA DE AGREGADOS:  BINDER T04</v>
          </cell>
        </row>
        <row r="374">
          <cell r="O374" t="str">
            <v>PENEIRAS</v>
          </cell>
          <cell r="P374" t="str">
            <v>BRITA 25 CORRIDA</v>
          </cell>
          <cell r="R374" t="str">
            <v>BRITA 25 LIMPA</v>
          </cell>
          <cell r="T374" t="str">
            <v>BRITA 12 CORRIDA</v>
          </cell>
          <cell r="V374" t="str">
            <v xml:space="preserve"> AREIA SALGADO</v>
          </cell>
          <cell r="X374" t="str">
            <v>GRANULOMETRIA</v>
          </cell>
          <cell r="Y374" t="str">
            <v xml:space="preserve"> FAIXA DO</v>
          </cell>
          <cell r="AB374" t="str">
            <v xml:space="preserve"> FAIXA DO</v>
          </cell>
        </row>
        <row r="375">
          <cell r="O375">
            <v>0</v>
          </cell>
          <cell r="P375">
            <v>0</v>
          </cell>
          <cell r="Q375" t="str">
            <v>%</v>
          </cell>
          <cell r="R375">
            <v>0</v>
          </cell>
          <cell r="S375" t="str">
            <v>%</v>
          </cell>
          <cell r="T375">
            <v>0</v>
          </cell>
          <cell r="U375" t="str">
            <v>%</v>
          </cell>
          <cell r="V375">
            <v>0</v>
          </cell>
          <cell r="W375" t="str">
            <v>%</v>
          </cell>
          <cell r="X375" t="str">
            <v>DA MISTURA</v>
          </cell>
          <cell r="Y375" t="str">
            <v xml:space="preserve"> PROJETO</v>
          </cell>
          <cell r="AB375" t="str">
            <v xml:space="preserve"> D N E R</v>
          </cell>
        </row>
        <row r="376">
          <cell r="O376" t="str">
            <v>2"</v>
          </cell>
        </row>
        <row r="377">
          <cell r="O377" t="str">
            <v>1 1/2"</v>
          </cell>
          <cell r="P377">
            <v>100</v>
          </cell>
          <cell r="Q377">
            <v>0</v>
          </cell>
          <cell r="R377">
            <v>100</v>
          </cell>
          <cell r="S377">
            <v>0</v>
          </cell>
          <cell r="T377">
            <v>100</v>
          </cell>
          <cell r="U377">
            <v>0</v>
          </cell>
          <cell r="V377">
            <v>100</v>
          </cell>
          <cell r="W377">
            <v>0</v>
          </cell>
          <cell r="X377">
            <v>0</v>
          </cell>
          <cell r="AB377">
            <v>100</v>
          </cell>
          <cell r="AC377" t="str">
            <v>-</v>
          </cell>
        </row>
        <row r="378">
          <cell r="O378" t="str">
            <v>1"</v>
          </cell>
          <cell r="P378">
            <v>99</v>
          </cell>
          <cell r="Q378">
            <v>0</v>
          </cell>
          <cell r="R378">
            <v>100</v>
          </cell>
          <cell r="S378">
            <v>0</v>
          </cell>
          <cell r="T378">
            <v>100</v>
          </cell>
          <cell r="U378">
            <v>0</v>
          </cell>
          <cell r="V378">
            <v>100</v>
          </cell>
          <cell r="W378">
            <v>0</v>
          </cell>
          <cell r="X378">
            <v>0</v>
          </cell>
          <cell r="AB378">
            <v>95</v>
          </cell>
          <cell r="AC378" t="str">
            <v>-</v>
          </cell>
          <cell r="AD378">
            <v>100</v>
          </cell>
        </row>
        <row r="379">
          <cell r="O379" t="str">
            <v>3/4"</v>
          </cell>
          <cell r="P379">
            <v>90</v>
          </cell>
          <cell r="Q379">
            <v>0</v>
          </cell>
          <cell r="R379">
            <v>60</v>
          </cell>
          <cell r="S379">
            <v>0</v>
          </cell>
          <cell r="T379">
            <v>100</v>
          </cell>
          <cell r="U379">
            <v>0</v>
          </cell>
          <cell r="V379">
            <v>100</v>
          </cell>
          <cell r="W379">
            <v>0</v>
          </cell>
          <cell r="X379">
            <v>0</v>
          </cell>
          <cell r="Y379">
            <v>-7</v>
          </cell>
          <cell r="Z379" t="str">
            <v>-</v>
          </cell>
          <cell r="AA379">
            <v>7</v>
          </cell>
          <cell r="AB379">
            <v>80</v>
          </cell>
          <cell r="AC379" t="str">
            <v>-</v>
          </cell>
          <cell r="AD379">
            <v>100</v>
          </cell>
        </row>
        <row r="380">
          <cell r="O380" t="str">
            <v>1/2"</v>
          </cell>
          <cell r="P380" t="str">
            <v>-</v>
          </cell>
          <cell r="Q380" t="str">
            <v>-</v>
          </cell>
          <cell r="R380">
            <v>0</v>
          </cell>
          <cell r="S380" t="str">
            <v>-</v>
          </cell>
          <cell r="T380" t="str">
            <v>-</v>
          </cell>
          <cell r="U380" t="str">
            <v>-</v>
          </cell>
          <cell r="V380" t="str">
            <v>-</v>
          </cell>
          <cell r="W380" t="str">
            <v>-</v>
          </cell>
          <cell r="X380" t="str">
            <v>-</v>
          </cell>
          <cell r="Z380" t="str">
            <v>-</v>
          </cell>
          <cell r="AC380" t="str">
            <v>-</v>
          </cell>
        </row>
        <row r="381">
          <cell r="O381" t="str">
            <v>3/8"</v>
          </cell>
          <cell r="P381">
            <v>63</v>
          </cell>
          <cell r="Q381">
            <v>0</v>
          </cell>
          <cell r="R381">
            <v>0</v>
          </cell>
          <cell r="S381" t="str">
            <v>-</v>
          </cell>
          <cell r="T381">
            <v>86</v>
          </cell>
          <cell r="U381">
            <v>0</v>
          </cell>
          <cell r="V381">
            <v>100</v>
          </cell>
          <cell r="W381">
            <v>0</v>
          </cell>
          <cell r="X381">
            <v>0</v>
          </cell>
          <cell r="Y381">
            <v>-7</v>
          </cell>
          <cell r="Z381" t="str">
            <v>-</v>
          </cell>
          <cell r="AA381">
            <v>7</v>
          </cell>
          <cell r="AB381">
            <v>45</v>
          </cell>
          <cell r="AC381" t="str">
            <v>-</v>
          </cell>
          <cell r="AD381">
            <v>80</v>
          </cell>
        </row>
        <row r="382">
          <cell r="O382" t="str">
            <v xml:space="preserve"> No.4</v>
          </cell>
          <cell r="P382">
            <v>46</v>
          </cell>
          <cell r="Q382">
            <v>0</v>
          </cell>
          <cell r="R382">
            <v>0</v>
          </cell>
          <cell r="S382" t="str">
            <v>-</v>
          </cell>
          <cell r="T382">
            <v>45</v>
          </cell>
          <cell r="U382">
            <v>0</v>
          </cell>
          <cell r="V382">
            <v>100</v>
          </cell>
          <cell r="W382">
            <v>0</v>
          </cell>
          <cell r="X382">
            <v>0</v>
          </cell>
          <cell r="Y382">
            <v>-5</v>
          </cell>
          <cell r="Z382" t="str">
            <v>-</v>
          </cell>
          <cell r="AA382">
            <v>5</v>
          </cell>
          <cell r="AB382">
            <v>28</v>
          </cell>
          <cell r="AC382" t="str">
            <v>-</v>
          </cell>
          <cell r="AD382">
            <v>60</v>
          </cell>
        </row>
        <row r="383">
          <cell r="O383" t="str">
            <v>No.10</v>
          </cell>
          <cell r="P383">
            <v>32</v>
          </cell>
          <cell r="Q383">
            <v>0</v>
          </cell>
          <cell r="R383">
            <v>0</v>
          </cell>
          <cell r="S383" t="str">
            <v>-</v>
          </cell>
          <cell r="T383">
            <v>31</v>
          </cell>
          <cell r="U383">
            <v>0</v>
          </cell>
          <cell r="V383">
            <v>96</v>
          </cell>
          <cell r="W383">
            <v>0</v>
          </cell>
          <cell r="X383">
            <v>0</v>
          </cell>
          <cell r="Y383">
            <v>-5</v>
          </cell>
          <cell r="Z383" t="str">
            <v>-</v>
          </cell>
          <cell r="AA383">
            <v>5</v>
          </cell>
          <cell r="AB383">
            <v>20</v>
          </cell>
          <cell r="AC383" t="str">
            <v>-</v>
          </cell>
          <cell r="AD383">
            <v>45</v>
          </cell>
        </row>
        <row r="384">
          <cell r="O384" t="str">
            <v>No.40</v>
          </cell>
          <cell r="P384">
            <v>18</v>
          </cell>
          <cell r="Q384">
            <v>0</v>
          </cell>
          <cell r="R384">
            <v>0</v>
          </cell>
          <cell r="S384" t="str">
            <v>-</v>
          </cell>
          <cell r="T384">
            <v>23</v>
          </cell>
          <cell r="U384">
            <v>0</v>
          </cell>
          <cell r="V384">
            <v>44</v>
          </cell>
          <cell r="W384">
            <v>0</v>
          </cell>
          <cell r="X384">
            <v>0</v>
          </cell>
          <cell r="Y384">
            <v>-5</v>
          </cell>
          <cell r="Z384" t="str">
            <v>-</v>
          </cell>
          <cell r="AA384">
            <v>5</v>
          </cell>
          <cell r="AB384">
            <v>10</v>
          </cell>
          <cell r="AC384" t="str">
            <v>-</v>
          </cell>
          <cell r="AD384">
            <v>32</v>
          </cell>
        </row>
        <row r="385">
          <cell r="O385" t="str">
            <v>No.80</v>
          </cell>
          <cell r="P385">
            <v>10</v>
          </cell>
          <cell r="Q385">
            <v>0</v>
          </cell>
          <cell r="R385">
            <v>0</v>
          </cell>
          <cell r="S385" t="str">
            <v>-</v>
          </cell>
          <cell r="T385">
            <v>19</v>
          </cell>
          <cell r="U385">
            <v>0</v>
          </cell>
          <cell r="V385">
            <v>11</v>
          </cell>
          <cell r="W385">
            <v>0</v>
          </cell>
          <cell r="X385">
            <v>0</v>
          </cell>
          <cell r="Y385">
            <v>-3</v>
          </cell>
          <cell r="Z385" t="str">
            <v>-</v>
          </cell>
          <cell r="AA385">
            <v>3</v>
          </cell>
          <cell r="AB385">
            <v>8</v>
          </cell>
          <cell r="AC385" t="str">
            <v>-</v>
          </cell>
          <cell r="AD385">
            <v>20</v>
          </cell>
        </row>
        <row r="386">
          <cell r="O386" t="str">
            <v>No.200</v>
          </cell>
          <cell r="P386">
            <v>5</v>
          </cell>
          <cell r="Q386">
            <v>0</v>
          </cell>
          <cell r="R386">
            <v>0</v>
          </cell>
          <cell r="S386" t="str">
            <v>-</v>
          </cell>
          <cell r="T386">
            <v>10</v>
          </cell>
          <cell r="U386">
            <v>0</v>
          </cell>
          <cell r="V386">
            <v>1</v>
          </cell>
          <cell r="W386">
            <v>0</v>
          </cell>
          <cell r="X386">
            <v>0</v>
          </cell>
          <cell r="Y386">
            <v>-2</v>
          </cell>
          <cell r="Z386" t="str">
            <v>-</v>
          </cell>
          <cell r="AA386">
            <v>2</v>
          </cell>
          <cell r="AB386">
            <v>3</v>
          </cell>
          <cell r="AC386" t="str">
            <v>-</v>
          </cell>
          <cell r="AD386">
            <v>8</v>
          </cell>
        </row>
        <row r="388">
          <cell r="P388" t="str">
            <v>OPERADOR:</v>
          </cell>
          <cell r="W388" t="str">
            <v>DATA:</v>
          </cell>
          <cell r="X388">
            <v>36808.723428472222</v>
          </cell>
          <cell r="Y388" t="str">
            <v>VISTO: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AUX."/>
      <sheetName val="Real"/>
      <sheetName val="Calendário"/>
      <sheetName val="Resumo Vertical"/>
      <sheetName val="PATO - BR - 425 aditivo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dez00"/>
      <sheetName val="DG"/>
      <sheetName val="1-_QUADRO_DE_QUANTIDADE_(2)1"/>
      <sheetName val="Transporte_5m³1"/>
      <sheetName val="Transporte_4m³1"/>
      <sheetName val="Transporte_4t1"/>
      <sheetName val="Transporte_Mat__Frio1"/>
      <sheetName val="Cronograma_(2)1"/>
      <sheetName val="ESTUDO_PREÇOS1"/>
      <sheetName val="SERVIÇOS"/>
      <sheetName val="Teor"/>
      <sheetName val="INVENTÁRIO"/>
      <sheetName val="Orçamentária"/>
      <sheetName val="Conversão"/>
      <sheetName val="ORÇAMENTO"/>
      <sheetName val="PT"/>
      <sheetName val="COMPOSIÇÕES"/>
      <sheetName val="CUSTO_EQP-VTR"/>
      <sheetName val="ÍNDICE"/>
      <sheetName val="TapaBuraco"/>
      <sheetName val="QuQu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-08"/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ANALISES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-08"/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ANALISES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  <sheetName val="Gráf1"/>
      <sheetName val="Plan1"/>
      <sheetName val="Plan2"/>
      <sheetName val="Plan3"/>
      <sheetName val="PRO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  <sheetName val="Gráf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."/>
      <sheetName val="PATO"/>
      <sheetName val="Quad_Transp_"/>
      <sheetName val="CROQUIS"/>
      <sheetName val="Mob_Desmob_"/>
      <sheetName val="Cron.(1º-12º Mês)"/>
      <sheetName val="Cron.(13º-24º)"/>
      <sheetName val="Aq. Mat. Betum."/>
      <sheetName val="Lay-out Cant."/>
      <sheetName val="Inst. Cant."/>
      <sheetName val="Ponte Mad"/>
      <sheetName val="Quant"/>
      <sheetName val="Teor"/>
      <sheetName val="Equipa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Gráf1"/>
      <sheetName val="Custo horário Eqp V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H-UTIL.-EQIP."/>
      <sheetName val="CÓD.-SERVIÇO"/>
      <sheetName val="PROD-EQUIPE"/>
      <sheetName val="01.100.00"/>
      <sheetName val="BONIFICAÇÃO"/>
      <sheetName val="TPU-MARÇO_2002"/>
      <sheetName val="TPU_MARÇO_2002"/>
      <sheetName val="Página 16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Cód. Colinas</v>
          </cell>
          <cell r="D2" t="str">
            <v>Código</v>
          </cell>
          <cell r="E2" t="str">
            <v>Serviços</v>
          </cell>
          <cell r="F2" t="str">
            <v>Unid.</v>
          </cell>
          <cell r="H2" t="str">
            <v>Cód.</v>
          </cell>
          <cell r="L2" t="str">
            <v>K</v>
          </cell>
        </row>
        <row r="3">
          <cell r="H3" t="str">
            <v>TER</v>
          </cell>
          <cell r="L3">
            <v>0</v>
          </cell>
        </row>
        <row r="4">
          <cell r="H4" t="str">
            <v>PAV</v>
          </cell>
          <cell r="L4">
            <v>0</v>
          </cell>
        </row>
        <row r="5">
          <cell r="D5" t="str">
            <v xml:space="preserve">FASE 21 - SERVIÇOS PRELIMINARES :  </v>
          </cell>
          <cell r="H5" t="str">
            <v>PAV1</v>
          </cell>
          <cell r="L5">
            <v>0</v>
          </cell>
        </row>
        <row r="6">
          <cell r="B6" t="str">
            <v>0.1.1</v>
          </cell>
          <cell r="D6" t="str">
            <v>21.01.01</v>
          </cell>
          <cell r="E6" t="str">
            <v>Sondagem a percussão até 15 m</v>
          </cell>
          <cell r="F6" t="str">
            <v>m</v>
          </cell>
          <cell r="H6" t="str">
            <v>PAV2</v>
          </cell>
          <cell r="L6">
            <v>0</v>
          </cell>
        </row>
        <row r="7">
          <cell r="B7" t="str">
            <v>0.1.2</v>
          </cell>
          <cell r="D7" t="str">
            <v xml:space="preserve">21.01.02 </v>
          </cell>
          <cell r="E7" t="str">
            <v>Sondagem a perc. até 15 m loc.alag.&lt;50cm</v>
          </cell>
          <cell r="F7" t="str">
            <v>m</v>
          </cell>
          <cell r="H7" t="str">
            <v>PAV3</v>
          </cell>
          <cell r="L7">
            <v>0</v>
          </cell>
        </row>
        <row r="8">
          <cell r="B8" t="str">
            <v>0.1.3</v>
          </cell>
          <cell r="D8" t="str">
            <v>21.01.03</v>
          </cell>
          <cell r="E8" t="str">
            <v>Sondagem a percussão de 15 a 30 m</v>
          </cell>
          <cell r="F8" t="str">
            <v>m</v>
          </cell>
          <cell r="H8" t="str">
            <v>PAV4</v>
          </cell>
          <cell r="L8">
            <v>0</v>
          </cell>
        </row>
        <row r="9">
          <cell r="B9" t="str">
            <v>0.1.4</v>
          </cell>
          <cell r="D9" t="str">
            <v xml:space="preserve">21.01.04 </v>
          </cell>
          <cell r="E9" t="str">
            <v>Sondagem a perc.15a30m loc.alag.&lt;50cm</v>
          </cell>
          <cell r="F9" t="str">
            <v>m</v>
          </cell>
          <cell r="H9" t="str">
            <v>PAV5</v>
          </cell>
          <cell r="L9">
            <v>0</v>
          </cell>
        </row>
        <row r="10">
          <cell r="B10" t="str">
            <v>0.1.5</v>
          </cell>
          <cell r="D10" t="str">
            <v>21.01.05</v>
          </cell>
          <cell r="E10" t="str">
            <v>Sondagem percussão superior 30 m</v>
          </cell>
          <cell r="F10" t="str">
            <v>m</v>
          </cell>
          <cell r="H10" t="str">
            <v>PAV6</v>
          </cell>
          <cell r="L10">
            <v>0</v>
          </cell>
        </row>
        <row r="11">
          <cell r="B11" t="str">
            <v>0.1.6</v>
          </cell>
          <cell r="D11" t="str">
            <v xml:space="preserve">21.01.06 </v>
          </cell>
          <cell r="E11" t="str">
            <v>Sondagem perc.+30 m loc.alag.&lt; 50 cm</v>
          </cell>
          <cell r="F11" t="str">
            <v>m</v>
          </cell>
          <cell r="H11" t="str">
            <v>PAV7</v>
          </cell>
          <cell r="L11">
            <v>0</v>
          </cell>
        </row>
        <row r="12">
          <cell r="B12" t="str">
            <v>0.1.7</v>
          </cell>
          <cell r="D12" t="str">
            <v>21.01.07</v>
          </cell>
          <cell r="E12" t="str">
            <v>Sondagem perc. - taxa fixa de instalação</v>
          </cell>
          <cell r="F12" t="str">
            <v>un</v>
          </cell>
          <cell r="H12" t="str">
            <v>DRE</v>
          </cell>
          <cell r="L12">
            <v>0</v>
          </cell>
        </row>
        <row r="13">
          <cell r="B13" t="str">
            <v>0.1.8</v>
          </cell>
          <cell r="D13" t="str">
            <v xml:space="preserve">21.01.08 </v>
          </cell>
          <cell r="E13" t="str">
            <v>Sondagem rotativa - taxa fixa instalação</v>
          </cell>
          <cell r="F13" t="str">
            <v>un</v>
          </cell>
          <cell r="H13" t="str">
            <v>VDT</v>
          </cell>
          <cell r="L13">
            <v>0</v>
          </cell>
        </row>
        <row r="14">
          <cell r="B14" t="str">
            <v>0.1.9</v>
          </cell>
          <cell r="D14" t="str">
            <v>21.01.09</v>
          </cell>
          <cell r="E14" t="str">
            <v>Sondagem - transporte de equipamento</v>
          </cell>
          <cell r="F14" t="str">
            <v>km x equip.</v>
          </cell>
          <cell r="H14" t="str">
            <v>IMO</v>
          </cell>
          <cell r="L14">
            <v>0</v>
          </cell>
        </row>
        <row r="15">
          <cell r="B15" t="str">
            <v>0.1.10</v>
          </cell>
          <cell r="D15" t="str">
            <v xml:space="preserve">21.01.10 </v>
          </cell>
          <cell r="E15" t="str">
            <v>Sondagem - deslocamento de equipamento</v>
          </cell>
          <cell r="F15" t="str">
            <v>m</v>
          </cell>
        </row>
        <row r="16">
          <cell r="B16" t="str">
            <v>0.1.11</v>
          </cell>
          <cell r="D16" t="str">
            <v>21.01.11</v>
          </cell>
          <cell r="E16" t="str">
            <v>Sondagem perc. - plataforma ou banqueta</v>
          </cell>
          <cell r="F16" t="str">
            <v>equip.</v>
          </cell>
        </row>
        <row r="17">
          <cell r="B17" t="str">
            <v>0.1.12</v>
          </cell>
          <cell r="D17" t="str">
            <v>21.01.12</v>
          </cell>
          <cell r="E17" t="str">
            <v>Sondagem rotativa - plataforma ou banqueta</v>
          </cell>
          <cell r="F17" t="str">
            <v>equip.</v>
          </cell>
        </row>
        <row r="18">
          <cell r="B18" t="str">
            <v>0.1.13</v>
          </cell>
          <cell r="D18" t="str">
            <v>21.01.13</v>
          </cell>
          <cell r="E18" t="str">
            <v>Abertura de picada</v>
          </cell>
          <cell r="F18" t="str">
            <v>m</v>
          </cell>
        </row>
        <row r="19">
          <cell r="B19" t="str">
            <v>0.1.14</v>
          </cell>
          <cell r="D19" t="str">
            <v>21.01.14</v>
          </cell>
          <cell r="E19" t="str">
            <v>Sondagem - flutuante</v>
          </cell>
          <cell r="F19" t="str">
            <v>obra</v>
          </cell>
        </row>
        <row r="20">
          <cell r="B20" t="str">
            <v>0.1.15</v>
          </cell>
          <cell r="D20" t="str">
            <v>21.01.15</v>
          </cell>
          <cell r="E20" t="str">
            <v>Sondagem percussão instalação flutuante</v>
          </cell>
          <cell r="F20" t="str">
            <v>sond.</v>
          </cell>
        </row>
        <row r="21">
          <cell r="B21" t="str">
            <v>0.1.16</v>
          </cell>
          <cell r="D21" t="str">
            <v>21.01.16</v>
          </cell>
          <cell r="E21" t="str">
            <v>Sondagem rotativa - instalação flutuante</v>
          </cell>
          <cell r="F21" t="str">
            <v>sond.</v>
          </cell>
        </row>
        <row r="22">
          <cell r="B22" t="str">
            <v>0.1.17</v>
          </cell>
          <cell r="D22" t="str">
            <v xml:space="preserve">21.01.17 </v>
          </cell>
          <cell r="E22" t="str">
            <v>Sondagem rotativa solo 57,10mm (AX)</v>
          </cell>
          <cell r="F22" t="str">
            <v>m</v>
          </cell>
        </row>
        <row r="23">
          <cell r="B23" t="str">
            <v>0.1.18</v>
          </cell>
          <cell r="D23" t="str">
            <v>21.01.18</v>
          </cell>
          <cell r="E23" t="str">
            <v>Sondagem rotativa solo 73,00mm (BX)</v>
          </cell>
          <cell r="F23" t="str">
            <v>m</v>
          </cell>
        </row>
        <row r="24">
          <cell r="B24" t="str">
            <v>0.1.19</v>
          </cell>
          <cell r="D24" t="str">
            <v xml:space="preserve">21.01.19 </v>
          </cell>
          <cell r="E24" t="str">
            <v>Sondagem rotativa solo 88,9mm (NX)</v>
          </cell>
          <cell r="F24" t="str">
            <v>m</v>
          </cell>
        </row>
        <row r="25">
          <cell r="B25" t="str">
            <v>0.1.20</v>
          </cell>
          <cell r="D25" t="str">
            <v xml:space="preserve">21.01.20 </v>
          </cell>
          <cell r="E25" t="str">
            <v>Sondagem rotativa solo 114,30mm (HX)</v>
          </cell>
          <cell r="F25" t="str">
            <v>m</v>
          </cell>
        </row>
        <row r="26">
          <cell r="B26" t="str">
            <v>0.1.21</v>
          </cell>
          <cell r="D26" t="str">
            <v>21.01.21</v>
          </cell>
          <cell r="E26" t="str">
            <v>Sondagem rotativa rocha alt. 57,1mm (AX)</v>
          </cell>
          <cell r="F26" t="str">
            <v>m</v>
          </cell>
        </row>
        <row r="27">
          <cell r="B27" t="str">
            <v>0.1.22</v>
          </cell>
          <cell r="D27" t="str">
            <v>21.01.22</v>
          </cell>
          <cell r="E27" t="str">
            <v>Sondagem rotativa rocha alt. 73,0mm (BX)</v>
          </cell>
          <cell r="F27" t="str">
            <v>m</v>
          </cell>
        </row>
        <row r="28">
          <cell r="B28" t="str">
            <v>0.1.23</v>
          </cell>
          <cell r="D28" t="str">
            <v>21.01.23</v>
          </cell>
          <cell r="E28" t="str">
            <v>Sondagem rotativa rocha alt. 88,9mm (NX)</v>
          </cell>
          <cell r="F28" t="str">
            <v>m</v>
          </cell>
        </row>
        <row r="29">
          <cell r="B29" t="str">
            <v>0.1.24</v>
          </cell>
          <cell r="D29" t="str">
            <v>21.01.24</v>
          </cell>
          <cell r="E29" t="str">
            <v>Sondagem rotativa rocha alt. 114,3mm (HX)</v>
          </cell>
          <cell r="F29" t="str">
            <v>m</v>
          </cell>
        </row>
        <row r="30">
          <cell r="B30" t="str">
            <v>0.1.25</v>
          </cell>
          <cell r="D30" t="str">
            <v xml:space="preserve">21.01.25 </v>
          </cell>
          <cell r="E30" t="str">
            <v>Sondagem rotativa rocha sã 57,10mm (AX)</v>
          </cell>
          <cell r="F30" t="str">
            <v>m</v>
          </cell>
        </row>
        <row r="31">
          <cell r="B31" t="str">
            <v>0.1.26</v>
          </cell>
          <cell r="D31" t="str">
            <v>21.01.26</v>
          </cell>
          <cell r="E31" t="str">
            <v>Sondagem rotativa rocha sã 73,00mm (BX)</v>
          </cell>
          <cell r="F31" t="str">
            <v>m</v>
          </cell>
        </row>
        <row r="32">
          <cell r="B32" t="str">
            <v>0.1.27</v>
          </cell>
          <cell r="D32" t="str">
            <v>21.01.27</v>
          </cell>
          <cell r="E32" t="str">
            <v xml:space="preserve">Sondagem rotativa rocha sã 88,90mm (NX) </v>
          </cell>
          <cell r="F32" t="str">
            <v>m</v>
          </cell>
        </row>
        <row r="33">
          <cell r="B33" t="str">
            <v>0.1.28</v>
          </cell>
          <cell r="D33" t="str">
            <v>21.01.28</v>
          </cell>
          <cell r="E33" t="str">
            <v>Sondagem rotativa rocha sã 114,3mm (HX)</v>
          </cell>
          <cell r="F33" t="str">
            <v>m</v>
          </cell>
        </row>
        <row r="34">
          <cell r="B34" t="str">
            <v>0.1.29</v>
          </cell>
          <cell r="D34" t="str">
            <v>21.01.29</v>
          </cell>
          <cell r="E34" t="str">
            <v>Sondagem à trado profundidade até 5 m</v>
          </cell>
          <cell r="F34" t="str">
            <v>m</v>
          </cell>
        </row>
        <row r="35">
          <cell r="B35" t="str">
            <v>0.1.30</v>
          </cell>
          <cell r="D35" t="str">
            <v>21.01.30</v>
          </cell>
          <cell r="E35" t="str">
            <v>Sondagem à trado profundidade 5 a 10 m</v>
          </cell>
          <cell r="F35" t="str">
            <v>m</v>
          </cell>
        </row>
        <row r="36">
          <cell r="B36" t="str">
            <v>0.1.31</v>
          </cell>
          <cell r="D36" t="str">
            <v>21.02.01</v>
          </cell>
          <cell r="E36" t="str">
            <v>Lev. até 10.000</v>
          </cell>
          <cell r="F36" t="str">
            <v>m²</v>
          </cell>
        </row>
        <row r="37">
          <cell r="B37" t="str">
            <v>0.1.32</v>
          </cell>
          <cell r="D37" t="str">
            <v>21.02.02</v>
          </cell>
          <cell r="E37" t="str">
            <v>Lev. até 10.000 m² em vegetação densa</v>
          </cell>
          <cell r="F37" t="str">
            <v>m²</v>
          </cell>
        </row>
        <row r="38">
          <cell r="B38" t="str">
            <v>0.1.33</v>
          </cell>
          <cell r="D38" t="str">
            <v>21.02.03</v>
          </cell>
          <cell r="E38" t="str">
            <v xml:space="preserve">Lev. até 10.000 m² em zona urbana </v>
          </cell>
          <cell r="F38" t="str">
            <v>m²</v>
          </cell>
        </row>
        <row r="39">
          <cell r="B39" t="str">
            <v>0.1.34</v>
          </cell>
          <cell r="D39" t="str">
            <v>21.02.04</v>
          </cell>
          <cell r="E39" t="str">
            <v>Lev. até 10.000 m² em zona suburbana</v>
          </cell>
          <cell r="F39" t="str">
            <v>m²</v>
          </cell>
        </row>
        <row r="40">
          <cell r="B40" t="str">
            <v>0.1.35</v>
          </cell>
          <cell r="D40" t="str">
            <v>21.02.05</v>
          </cell>
          <cell r="E40" t="str">
            <v>Lev. de 10.000 a 50.000 m²</v>
          </cell>
          <cell r="F40" t="str">
            <v>m²</v>
          </cell>
        </row>
        <row r="41">
          <cell r="B41" t="str">
            <v>0.1.36</v>
          </cell>
          <cell r="D41" t="str">
            <v>21.02.06</v>
          </cell>
          <cell r="E41" t="str">
            <v>Lev. de 10.000 a 50.000 m² vegetação densa</v>
          </cell>
          <cell r="F41" t="str">
            <v>m²</v>
          </cell>
        </row>
        <row r="42">
          <cell r="B42" t="str">
            <v>0.1.37</v>
          </cell>
          <cell r="D42" t="str">
            <v>21.02.07</v>
          </cell>
          <cell r="E42" t="str">
            <v>Lev. de 10.000 a 50.000 m² zona urbana</v>
          </cell>
          <cell r="F42" t="str">
            <v>m²</v>
          </cell>
        </row>
        <row r="43">
          <cell r="B43" t="str">
            <v>0.1.38</v>
          </cell>
          <cell r="D43" t="str">
            <v>21.02.08</v>
          </cell>
          <cell r="E43" t="str">
            <v>Lev. de 10.000 a 50.000 m² zona suburbana</v>
          </cell>
          <cell r="F43" t="str">
            <v>m²</v>
          </cell>
        </row>
        <row r="44">
          <cell r="B44" t="str">
            <v>0.1.39</v>
          </cell>
          <cell r="D44" t="str">
            <v>21.02.09</v>
          </cell>
          <cell r="E44" t="str">
            <v>Lev. superior a 50.000 m²</v>
          </cell>
          <cell r="F44" t="str">
            <v>m²</v>
          </cell>
        </row>
        <row r="45">
          <cell r="B45" t="str">
            <v>0.1.40</v>
          </cell>
          <cell r="D45" t="str">
            <v>21.02.10</v>
          </cell>
          <cell r="E45" t="str">
            <v>Lev. superior a 50.000 m² vegetação densa</v>
          </cell>
          <cell r="F45" t="str">
            <v>m²</v>
          </cell>
        </row>
        <row r="46">
          <cell r="B46" t="str">
            <v>0.1.41</v>
          </cell>
          <cell r="D46" t="str">
            <v>21.02.11</v>
          </cell>
          <cell r="E46" t="str">
            <v>Lev. superior a 50.000 m² zona urbana</v>
          </cell>
          <cell r="F46" t="str">
            <v>m²</v>
          </cell>
        </row>
        <row r="47">
          <cell r="B47" t="str">
            <v>0.1.42</v>
          </cell>
          <cell r="D47" t="str">
            <v xml:space="preserve">21.02.12 </v>
          </cell>
          <cell r="E47" t="str">
            <v>Lev. superior a 50.000 m² zona suburbana</v>
          </cell>
          <cell r="F47" t="str">
            <v>m²</v>
          </cell>
        </row>
        <row r="48">
          <cell r="B48" t="str">
            <v>0.1.43</v>
          </cell>
          <cell r="D48" t="str">
            <v>21.02.13</v>
          </cell>
          <cell r="E48" t="str">
            <v>Transp. Coordenadas</v>
          </cell>
          <cell r="F48" t="str">
            <v>km</v>
          </cell>
        </row>
        <row r="49">
          <cell r="B49" t="str">
            <v>0.1.44</v>
          </cell>
          <cell r="D49" t="str">
            <v>21.02.14</v>
          </cell>
          <cell r="E49" t="str">
            <v>Transp. Coord. Vgt</v>
          </cell>
          <cell r="F49" t="str">
            <v>km</v>
          </cell>
        </row>
        <row r="50">
          <cell r="B50" t="str">
            <v>0.1.45</v>
          </cell>
          <cell r="D50" t="str">
            <v>21.02.15</v>
          </cell>
          <cell r="E50" t="str">
            <v>Transporte coordenadas zona urbana</v>
          </cell>
          <cell r="F50" t="str">
            <v>km</v>
          </cell>
        </row>
        <row r="51">
          <cell r="B51" t="str">
            <v>0.1.46</v>
          </cell>
          <cell r="D51" t="str">
            <v>21.02.16</v>
          </cell>
          <cell r="E51" t="str">
            <v>Transporte coordenadas zona suburbana</v>
          </cell>
          <cell r="F51" t="str">
            <v>km</v>
          </cell>
        </row>
        <row r="52">
          <cell r="B52" t="str">
            <v>0.1.47</v>
          </cell>
          <cell r="D52" t="str">
            <v>21.02.17</v>
          </cell>
          <cell r="E52" t="str">
            <v>Transporte de turma</v>
          </cell>
          <cell r="F52" t="str">
            <v>km</v>
          </cell>
        </row>
        <row r="53">
          <cell r="B53" t="str">
            <v>0.1.48</v>
          </cell>
          <cell r="D53" t="str">
            <v>21.02.18</v>
          </cell>
          <cell r="E53" t="str">
            <v>Locação de anteprojeto região ondulada</v>
          </cell>
          <cell r="F53" t="str">
            <v>km</v>
          </cell>
        </row>
        <row r="54">
          <cell r="B54" t="str">
            <v>0.1.49</v>
          </cell>
          <cell r="D54" t="str">
            <v>21.02.19</v>
          </cell>
          <cell r="E54" t="str">
            <v>Locação anteprojeto região montanhosa</v>
          </cell>
          <cell r="F54" t="str">
            <v>km</v>
          </cell>
        </row>
        <row r="55">
          <cell r="B55" t="str">
            <v>0.1.50</v>
          </cell>
          <cell r="D55" t="str">
            <v>21.02.20</v>
          </cell>
          <cell r="E55" t="str">
            <v>Locação linha ensaio região ondulada</v>
          </cell>
          <cell r="F55" t="str">
            <v>km</v>
          </cell>
        </row>
        <row r="56">
          <cell r="B56" t="str">
            <v>0.1.51</v>
          </cell>
          <cell r="D56" t="str">
            <v>21.02.21</v>
          </cell>
          <cell r="E56" t="str">
            <v>Locação linha ensaio região montanhosa</v>
          </cell>
          <cell r="F56" t="str">
            <v>km</v>
          </cell>
        </row>
        <row r="57">
          <cell r="B57" t="str">
            <v>0.1.52</v>
          </cell>
          <cell r="D57" t="str">
            <v>21.02.22</v>
          </cell>
          <cell r="E57" t="str">
            <v>Locação linha expl.em região montanhosa</v>
          </cell>
          <cell r="F57" t="str">
            <v>km</v>
          </cell>
        </row>
        <row r="58">
          <cell r="B58" t="str">
            <v>0.1.53</v>
          </cell>
          <cell r="D58" t="str">
            <v>21.02.23</v>
          </cell>
          <cell r="E58" t="str">
            <v>Locação linha expl.região escarpada</v>
          </cell>
          <cell r="F58" t="str">
            <v>km</v>
          </cell>
        </row>
        <row r="59">
          <cell r="B59" t="str">
            <v>0.1.54</v>
          </cell>
          <cell r="D59" t="str">
            <v>21.02.24</v>
          </cell>
          <cell r="E59" t="str">
            <v>Locação projeto região plana</v>
          </cell>
          <cell r="F59" t="str">
            <v>km</v>
          </cell>
        </row>
        <row r="60">
          <cell r="B60" t="str">
            <v>0.1.55</v>
          </cell>
          <cell r="D60" t="str">
            <v>21.02.25</v>
          </cell>
          <cell r="E60" t="str">
            <v>Locação projeto região plana veget.densa</v>
          </cell>
          <cell r="F60" t="str">
            <v>km</v>
          </cell>
        </row>
        <row r="61">
          <cell r="B61" t="str">
            <v>0.1.56</v>
          </cell>
          <cell r="D61" t="str">
            <v>21.02.26</v>
          </cell>
          <cell r="E61" t="str">
            <v>Locação projeto reg. plana zona urbana</v>
          </cell>
          <cell r="F61" t="str">
            <v>km</v>
          </cell>
        </row>
        <row r="62">
          <cell r="B62" t="str">
            <v>0.1.57</v>
          </cell>
          <cell r="D62" t="str">
            <v>21.02.27</v>
          </cell>
          <cell r="E62" t="str">
            <v>Locação projeto reg.plana zona suburbana</v>
          </cell>
          <cell r="F62" t="str">
            <v>km</v>
          </cell>
        </row>
        <row r="63">
          <cell r="B63" t="str">
            <v>0.1.58</v>
          </cell>
          <cell r="D63" t="str">
            <v xml:space="preserve">21.02.28 </v>
          </cell>
          <cell r="E63" t="str">
            <v>Locação projeto reg.ondulada</v>
          </cell>
          <cell r="F63" t="str">
            <v>km</v>
          </cell>
        </row>
        <row r="64">
          <cell r="B64" t="str">
            <v>0.1.59</v>
          </cell>
          <cell r="D64" t="str">
            <v>21.02.29</v>
          </cell>
          <cell r="E64" t="str">
            <v>Locação projeto reg. ondulada veget.densa</v>
          </cell>
          <cell r="F64" t="str">
            <v>km</v>
          </cell>
        </row>
        <row r="65">
          <cell r="B65" t="str">
            <v>0.1.60</v>
          </cell>
          <cell r="D65" t="str">
            <v>21.02.30</v>
          </cell>
          <cell r="E65" t="str">
            <v>Locação projeto reg. ondulada zona urbana</v>
          </cell>
          <cell r="F65" t="str">
            <v>km</v>
          </cell>
        </row>
        <row r="66">
          <cell r="B66" t="str">
            <v>0.1.61</v>
          </cell>
          <cell r="D66" t="str">
            <v>21.02.31</v>
          </cell>
          <cell r="E66" t="str">
            <v>Locação projeto reg. ondulada zona suburbana</v>
          </cell>
          <cell r="F66" t="str">
            <v>km</v>
          </cell>
        </row>
        <row r="67">
          <cell r="B67" t="str">
            <v>0.1.62</v>
          </cell>
          <cell r="D67" t="str">
            <v>21.02.32</v>
          </cell>
          <cell r="E67" t="str">
            <v>Locação projeto região montanhosa</v>
          </cell>
          <cell r="F67" t="str">
            <v>km</v>
          </cell>
        </row>
        <row r="68">
          <cell r="B68" t="str">
            <v>0.1.63</v>
          </cell>
          <cell r="D68" t="str">
            <v>21.02.33</v>
          </cell>
          <cell r="E68" t="str">
            <v>Locação projeto reg. montanhosa veget.densa</v>
          </cell>
          <cell r="F68" t="str">
            <v>km</v>
          </cell>
        </row>
        <row r="69">
          <cell r="B69" t="str">
            <v>0.1.64</v>
          </cell>
          <cell r="D69" t="str">
            <v>21.02.34</v>
          </cell>
          <cell r="E69" t="str">
            <v>Locação projeto reg. montanhosa zona urbana</v>
          </cell>
          <cell r="F69" t="str">
            <v>km</v>
          </cell>
        </row>
        <row r="70">
          <cell r="B70" t="str">
            <v>0.1.65</v>
          </cell>
          <cell r="D70" t="str">
            <v>21.02.35</v>
          </cell>
          <cell r="E70" t="str">
            <v>Locação projeto reg. montanhosa zona suburbana</v>
          </cell>
          <cell r="F70" t="str">
            <v>km</v>
          </cell>
        </row>
        <row r="71">
          <cell r="B71" t="str">
            <v>0.1.66</v>
          </cell>
          <cell r="D71" t="str">
            <v>21.02.36</v>
          </cell>
          <cell r="E71" t="str">
            <v>Locação projeto região escarpada</v>
          </cell>
          <cell r="F71" t="str">
            <v>km</v>
          </cell>
        </row>
        <row r="72">
          <cell r="B72" t="str">
            <v>0.1.67</v>
          </cell>
          <cell r="D72" t="str">
            <v>21.02.37</v>
          </cell>
          <cell r="E72" t="str">
            <v>Locação projeto reg. escarpada veget. densa</v>
          </cell>
          <cell r="F72" t="str">
            <v>km</v>
          </cell>
        </row>
        <row r="73">
          <cell r="B73" t="str">
            <v>0.1.68</v>
          </cell>
          <cell r="D73" t="str">
            <v>21.02.38</v>
          </cell>
          <cell r="E73" t="str">
            <v>Locação projeto reg. escarpada z. urbana</v>
          </cell>
          <cell r="F73" t="str">
            <v>km</v>
          </cell>
        </row>
        <row r="74">
          <cell r="B74" t="str">
            <v>0.1.69</v>
          </cell>
          <cell r="D74" t="str">
            <v>21.02.39</v>
          </cell>
          <cell r="E74" t="str">
            <v>Locação projeto reg. escarpada z.suburbana</v>
          </cell>
          <cell r="F74" t="str">
            <v>km</v>
          </cell>
        </row>
        <row r="75">
          <cell r="B75" t="str">
            <v>0.1.70</v>
          </cell>
          <cell r="D75" t="str">
            <v>21.02.40</v>
          </cell>
          <cell r="E75" t="str">
            <v>Cadastro região ondulada</v>
          </cell>
          <cell r="F75" t="str">
            <v>km</v>
          </cell>
        </row>
        <row r="76">
          <cell r="B76" t="str">
            <v>0.1.71</v>
          </cell>
          <cell r="D76" t="str">
            <v>21.02.41</v>
          </cell>
          <cell r="E76" t="str">
            <v>Cadastro reg.ondulada veget.densa</v>
          </cell>
          <cell r="F76" t="str">
            <v>km</v>
          </cell>
        </row>
        <row r="77">
          <cell r="B77" t="str">
            <v>0.1.72</v>
          </cell>
          <cell r="D77" t="str">
            <v>21.02.42</v>
          </cell>
          <cell r="E77" t="str">
            <v>Cadastro reg.ondulada zona urbana</v>
          </cell>
          <cell r="F77" t="str">
            <v>km</v>
          </cell>
        </row>
        <row r="78">
          <cell r="B78" t="str">
            <v>0.1.73</v>
          </cell>
          <cell r="D78" t="str">
            <v>21.02.43</v>
          </cell>
          <cell r="E78" t="str">
            <v>Cadastro reg.ondulada zona suburbana</v>
          </cell>
          <cell r="F78" t="str">
            <v>km</v>
          </cell>
        </row>
        <row r="79">
          <cell r="B79" t="str">
            <v>0.1.74</v>
          </cell>
          <cell r="D79" t="str">
            <v>21.02.44</v>
          </cell>
          <cell r="E79" t="str">
            <v>Cadastro região montanhosa</v>
          </cell>
          <cell r="F79" t="str">
            <v>km</v>
          </cell>
        </row>
        <row r="80">
          <cell r="B80" t="str">
            <v>0.1.75</v>
          </cell>
          <cell r="D80" t="str">
            <v>21.02.45</v>
          </cell>
          <cell r="E80" t="str">
            <v>Cadastro região montanhosa veget. densa</v>
          </cell>
          <cell r="F80" t="str">
            <v>km</v>
          </cell>
        </row>
        <row r="81">
          <cell r="B81" t="str">
            <v>0.1.76</v>
          </cell>
          <cell r="D81" t="str">
            <v>21.02.46</v>
          </cell>
          <cell r="E81" t="str">
            <v>Cadastro reg. montanhosa zona urbana</v>
          </cell>
          <cell r="F81" t="str">
            <v>km</v>
          </cell>
        </row>
        <row r="82">
          <cell r="B82" t="str">
            <v>0.1.77</v>
          </cell>
          <cell r="D82" t="str">
            <v>21.02.47</v>
          </cell>
          <cell r="E82" t="str">
            <v>Cadastro região montanhosa zona suburbana</v>
          </cell>
          <cell r="F82" t="str">
            <v>km</v>
          </cell>
        </row>
        <row r="83">
          <cell r="B83" t="str">
            <v>0.1.78</v>
          </cell>
          <cell r="D83" t="str">
            <v>21.02.48</v>
          </cell>
          <cell r="E83" t="str">
            <v>Cadastro região escarpada</v>
          </cell>
          <cell r="F83" t="str">
            <v>km</v>
          </cell>
        </row>
        <row r="84">
          <cell r="B84" t="str">
            <v>0.1.79</v>
          </cell>
          <cell r="D84" t="str">
            <v>21.02.49</v>
          </cell>
          <cell r="E84" t="str">
            <v>Cadastro reg. escarpada vegetação densa</v>
          </cell>
          <cell r="F84" t="str">
            <v>km</v>
          </cell>
        </row>
        <row r="85">
          <cell r="B85" t="str">
            <v>0.1.80</v>
          </cell>
          <cell r="D85" t="str">
            <v>21.02.50</v>
          </cell>
          <cell r="E85" t="str">
            <v>Cadastro reg. escarpada zona urbana</v>
          </cell>
          <cell r="F85" t="str">
            <v>km</v>
          </cell>
        </row>
        <row r="86">
          <cell r="B86" t="str">
            <v>0.1.81</v>
          </cell>
          <cell r="D86" t="str">
            <v>21.02.51</v>
          </cell>
          <cell r="E86" t="str">
            <v>Cadastro reg. escarpada zona suburbana</v>
          </cell>
          <cell r="F86" t="str">
            <v>km</v>
          </cell>
        </row>
        <row r="87">
          <cell r="B87" t="str">
            <v>0.1.82</v>
          </cell>
          <cell r="D87" t="str">
            <v>21.02.52</v>
          </cell>
          <cell r="E87" t="str">
            <v>Lev.bat.áreas até 100000 m²</v>
          </cell>
          <cell r="F87" t="str">
            <v>m²</v>
          </cell>
        </row>
        <row r="88">
          <cell r="B88" t="str">
            <v>0.1.83</v>
          </cell>
          <cell r="D88" t="str">
            <v>21.02.53</v>
          </cell>
          <cell r="E88" t="str">
            <v>Lev.bat.áreas até 100000 m² veget.densa</v>
          </cell>
          <cell r="F88" t="str">
            <v>m²</v>
          </cell>
        </row>
        <row r="89">
          <cell r="B89" t="str">
            <v>0.1.84</v>
          </cell>
          <cell r="D89" t="str">
            <v>21.02.54</v>
          </cell>
          <cell r="E89" t="str">
            <v>Lev.bat.áreas até 100000 m² zona urbana</v>
          </cell>
          <cell r="F89" t="str">
            <v>m²</v>
          </cell>
        </row>
        <row r="90">
          <cell r="B90" t="str">
            <v>0.1.85</v>
          </cell>
          <cell r="D90" t="str">
            <v>21.02.55</v>
          </cell>
          <cell r="E90" t="str">
            <v>Lev.bat.áreas até 100000 m² z. suburbana</v>
          </cell>
          <cell r="F90" t="str">
            <v>m²</v>
          </cell>
        </row>
        <row r="91">
          <cell r="B91" t="str">
            <v>0.1.86</v>
          </cell>
          <cell r="D91" t="str">
            <v>21.02.56</v>
          </cell>
          <cell r="E91" t="str">
            <v>Lev.bat.áreas 100000 a 500000 m²</v>
          </cell>
          <cell r="F91" t="str">
            <v>m²</v>
          </cell>
        </row>
        <row r="92">
          <cell r="B92" t="str">
            <v>0.1.87</v>
          </cell>
          <cell r="D92" t="str">
            <v>21.02.57</v>
          </cell>
          <cell r="E92" t="str">
            <v>Lev.bat.áreas 100000/500000m² veg. densa</v>
          </cell>
          <cell r="F92" t="str">
            <v>m²</v>
          </cell>
        </row>
        <row r="93">
          <cell r="B93" t="str">
            <v>0.1.88</v>
          </cell>
          <cell r="D93" t="str">
            <v>21.02.58</v>
          </cell>
          <cell r="E93" t="str">
            <v>Lev.bat.áreas 100000/500000 m² z.urbana</v>
          </cell>
          <cell r="F93" t="str">
            <v>m²</v>
          </cell>
        </row>
        <row r="94">
          <cell r="B94" t="str">
            <v>0.1.89</v>
          </cell>
          <cell r="D94" t="str">
            <v>21.02.59</v>
          </cell>
          <cell r="E94" t="str">
            <v>Lev.bat.áreas 100000/500000m² z.suburbana</v>
          </cell>
          <cell r="F94" t="str">
            <v>m²</v>
          </cell>
        </row>
        <row r="95">
          <cell r="B95" t="str">
            <v>0.1.90</v>
          </cell>
          <cell r="D95" t="str">
            <v>21.02.60</v>
          </cell>
          <cell r="E95" t="str">
            <v>Lev.bat.áreas acima de 500000 m²</v>
          </cell>
          <cell r="F95" t="str">
            <v>m²</v>
          </cell>
        </row>
        <row r="96">
          <cell r="B96" t="str">
            <v>0.1.91</v>
          </cell>
          <cell r="D96" t="str">
            <v>21.02.61</v>
          </cell>
          <cell r="E96" t="str">
            <v>Lev.bat.áreas acima de 500000m² veget.densa</v>
          </cell>
          <cell r="F96" t="str">
            <v>m²</v>
          </cell>
        </row>
        <row r="97">
          <cell r="B97" t="str">
            <v>0.1.92</v>
          </cell>
          <cell r="D97" t="str">
            <v>21.02.62</v>
          </cell>
          <cell r="E97" t="str">
            <v>Lev.bat.áreas acima de 500000 m² z.urbana</v>
          </cell>
          <cell r="F97" t="str">
            <v>m²</v>
          </cell>
        </row>
        <row r="98">
          <cell r="B98" t="str">
            <v>0.1.93</v>
          </cell>
          <cell r="D98" t="str">
            <v>21.02.63</v>
          </cell>
          <cell r="E98" t="str">
            <v>Lev.bat.áreas acima de 500000 m² z. suburbana.</v>
          </cell>
          <cell r="F98" t="str">
            <v>m²</v>
          </cell>
        </row>
        <row r="99">
          <cell r="B99" t="str">
            <v>0.1.94</v>
          </cell>
          <cell r="D99" t="str">
            <v>21.02.64</v>
          </cell>
          <cell r="E99" t="str">
            <v>Lev.batimetrico</v>
          </cell>
          <cell r="F99" t="str">
            <v>km</v>
          </cell>
        </row>
        <row r="100">
          <cell r="B100" t="str">
            <v>0.1.95</v>
          </cell>
          <cell r="D100" t="str">
            <v>21.02.65</v>
          </cell>
          <cell r="E100" t="str">
            <v>Lev.Batimetrico em vegetação densa</v>
          </cell>
          <cell r="F100" t="str">
            <v>km</v>
          </cell>
        </row>
        <row r="101">
          <cell r="B101" t="str">
            <v>0.1.96</v>
          </cell>
          <cell r="D101" t="str">
            <v>21.02.66</v>
          </cell>
          <cell r="E101" t="str">
            <v>Lev.Batimetrico em zona urbana</v>
          </cell>
          <cell r="F101" t="str">
            <v>km</v>
          </cell>
        </row>
        <row r="102">
          <cell r="B102" t="str">
            <v>0.1.97</v>
          </cell>
          <cell r="D102" t="str">
            <v>21.02.67</v>
          </cell>
          <cell r="E102" t="str">
            <v>Lev.Batimetrico em zona suburbana</v>
          </cell>
          <cell r="F102" t="str">
            <v>km</v>
          </cell>
        </row>
        <row r="103">
          <cell r="B103" t="str">
            <v>0.1.98</v>
          </cell>
          <cell r="D103" t="str">
            <v>21.02.68</v>
          </cell>
          <cell r="E103" t="str">
            <v>Serv.hidrologia/drenagem reg. ondulada</v>
          </cell>
          <cell r="F103" t="str">
            <v>km</v>
          </cell>
        </row>
        <row r="104">
          <cell r="B104" t="str">
            <v>0.1.99</v>
          </cell>
          <cell r="D104" t="str">
            <v>21.02.69</v>
          </cell>
          <cell r="E104" t="str">
            <v>Serv.hidrologia/drenagem reg. montanhosa</v>
          </cell>
          <cell r="F104" t="str">
            <v>km</v>
          </cell>
        </row>
        <row r="105">
          <cell r="B105" t="str">
            <v>0.1.100</v>
          </cell>
          <cell r="D105" t="str">
            <v>21.02.70</v>
          </cell>
          <cell r="E105" t="str">
            <v>Serv.hidrologia/drenagem reg. escarpada</v>
          </cell>
          <cell r="F105" t="str">
            <v>km</v>
          </cell>
        </row>
        <row r="106">
          <cell r="B106" t="str">
            <v>0.1.101</v>
          </cell>
          <cell r="D106" t="str">
            <v>21.03.01</v>
          </cell>
          <cell r="E106" t="str">
            <v>Remoção cerca arame, incl. Transporte</v>
          </cell>
          <cell r="F106" t="str">
            <v>m</v>
          </cell>
        </row>
        <row r="107">
          <cell r="B107" t="str">
            <v>0.1.102</v>
          </cell>
          <cell r="D107" t="str">
            <v>21.03.02</v>
          </cell>
          <cell r="E107" t="str">
            <v>Remoção de defensa métalica simples</v>
          </cell>
          <cell r="F107" t="str">
            <v>m</v>
          </cell>
        </row>
        <row r="108">
          <cell r="B108" t="str">
            <v>0.1.103</v>
          </cell>
          <cell r="D108" t="str">
            <v>21.03.03</v>
          </cell>
          <cell r="E108" t="str">
            <v>Remoção de defensa metálica dupla</v>
          </cell>
          <cell r="F108" t="str">
            <v>m</v>
          </cell>
        </row>
        <row r="109">
          <cell r="B109" t="str">
            <v>0.1.104</v>
          </cell>
          <cell r="D109" t="str">
            <v>21.03.06</v>
          </cell>
          <cell r="E109" t="str">
            <v>Remoção canalização D&gt;0,60m</v>
          </cell>
          <cell r="F109" t="str">
            <v>m</v>
          </cell>
        </row>
        <row r="110">
          <cell r="B110" t="str">
            <v>0.1.105</v>
          </cell>
          <cell r="D110" t="str">
            <v>21.03.07</v>
          </cell>
          <cell r="E110" t="str">
            <v>Remoção canalização D&lt;0,60m</v>
          </cell>
          <cell r="F110" t="str">
            <v>m</v>
          </cell>
        </row>
        <row r="111">
          <cell r="B111" t="str">
            <v>0.1.106</v>
          </cell>
          <cell r="D111" t="str">
            <v>21.03.08</v>
          </cell>
          <cell r="E111" t="str">
            <v>Remoção e transporte de guia pré-moldada</v>
          </cell>
          <cell r="F111" t="str">
            <v>m</v>
          </cell>
        </row>
        <row r="112">
          <cell r="B112" t="str">
            <v>0.1.107</v>
          </cell>
          <cell r="D112" t="str">
            <v>21.03.09</v>
          </cell>
          <cell r="E112" t="str">
            <v>Remoção de estaca de eucalipto</v>
          </cell>
          <cell r="F112" t="str">
            <v>m</v>
          </cell>
        </row>
        <row r="113">
          <cell r="B113" t="str">
            <v>0.1.108</v>
          </cell>
          <cell r="D113" t="str">
            <v>21.03.10</v>
          </cell>
          <cell r="E113" t="str">
            <v>Remoção de tacha refletiva</v>
          </cell>
          <cell r="F113" t="str">
            <v>un</v>
          </cell>
        </row>
        <row r="114">
          <cell r="B114" t="str">
            <v>0.1.109</v>
          </cell>
          <cell r="D114" t="str">
            <v>21.03.11.07</v>
          </cell>
          <cell r="E114" t="str">
            <v>Remoção de pintura demarcatória de via</v>
          </cell>
          <cell r="F114" t="str">
            <v>m²</v>
          </cell>
        </row>
        <row r="115">
          <cell r="B115" t="str">
            <v>0.1.110</v>
          </cell>
          <cell r="D115" t="str">
            <v>21.04.01</v>
          </cell>
          <cell r="E115" t="str">
            <v>Cerca de arame farpado c/ 4 fios</v>
          </cell>
          <cell r="F115" t="str">
            <v>m</v>
          </cell>
        </row>
        <row r="116">
          <cell r="B116" t="str">
            <v>0.1.111</v>
          </cell>
          <cell r="D116" t="str">
            <v>21.04.02</v>
          </cell>
          <cell r="E116" t="str">
            <v>Cerca de arame farpado c/ 6 fios</v>
          </cell>
          <cell r="F116" t="str">
            <v>m</v>
          </cell>
        </row>
        <row r="117">
          <cell r="B117" t="str">
            <v>0.1.112</v>
          </cell>
          <cell r="D117" t="str">
            <v>21.04.03</v>
          </cell>
          <cell r="E117" t="str">
            <v>Cerca arame farpado por reaproveitamento</v>
          </cell>
          <cell r="F117" t="str">
            <v>m</v>
          </cell>
        </row>
        <row r="118">
          <cell r="B118" t="str">
            <v>0.1.113</v>
          </cell>
          <cell r="D118" t="str">
            <v>21.05.01</v>
          </cell>
          <cell r="E118" t="str">
            <v>Demolição de concreto Armado</v>
          </cell>
          <cell r="F118" t="str">
            <v>m³</v>
          </cell>
        </row>
        <row r="119">
          <cell r="B119" t="str">
            <v>0.1.114</v>
          </cell>
          <cell r="D119" t="str">
            <v>21.05.02</v>
          </cell>
          <cell r="E119" t="str">
            <v>Demolição de concreto simples</v>
          </cell>
          <cell r="F119" t="str">
            <v>m³</v>
          </cell>
        </row>
        <row r="120">
          <cell r="B120" t="str">
            <v>0.1.115</v>
          </cell>
          <cell r="D120" t="str">
            <v>21.05.04</v>
          </cell>
          <cell r="E120" t="str">
            <v>Demolição de Pavimento Rígido</v>
          </cell>
          <cell r="F120" t="str">
            <v>m³</v>
          </cell>
        </row>
        <row r="121">
          <cell r="B121" t="str">
            <v>0.1.116</v>
          </cell>
          <cell r="D121" t="str">
            <v>21.05.05</v>
          </cell>
          <cell r="E121" t="str">
            <v>Demolição de Edificação em Alvenaria</v>
          </cell>
          <cell r="F121" t="str">
            <v>m²</v>
          </cell>
        </row>
        <row r="122">
          <cell r="B122" t="str">
            <v>0.1.117</v>
          </cell>
          <cell r="D122" t="str">
            <v>21.05.06</v>
          </cell>
          <cell r="E122" t="str">
            <v>Demolição de Edificação em Madeira</v>
          </cell>
          <cell r="F122" t="str">
            <v>m²</v>
          </cell>
        </row>
        <row r="123">
          <cell r="B123" t="str">
            <v>0.1.118</v>
          </cell>
          <cell r="D123" t="str">
            <v>21.05.07</v>
          </cell>
          <cell r="E123" t="str">
            <v>Demolição pavi.flex, incl.transp.até 1km</v>
          </cell>
          <cell r="F123" t="str">
            <v>m³</v>
          </cell>
        </row>
        <row r="124">
          <cell r="B124" t="str">
            <v>0.1.119</v>
          </cell>
          <cell r="D124" t="str">
            <v>21.05.08</v>
          </cell>
          <cell r="E124" t="str">
            <v>Limpeza de dispositivo de drenagem</v>
          </cell>
          <cell r="F124" t="str">
            <v>m</v>
          </cell>
        </row>
        <row r="125">
          <cell r="B125" t="str">
            <v>0.1.120</v>
          </cell>
          <cell r="D125" t="str">
            <v>21.05.09</v>
          </cell>
          <cell r="E125" t="str">
            <v>Limpeza manual de terreno</v>
          </cell>
          <cell r="F125" t="str">
            <v>m²</v>
          </cell>
        </row>
        <row r="126">
          <cell r="B126" t="str">
            <v>0.1.121</v>
          </cell>
          <cell r="D126" t="str">
            <v>21.05.10</v>
          </cell>
          <cell r="E126" t="str">
            <v>Limpeza de dispositivo de drenagem para plataforma</v>
          </cell>
          <cell r="F126" t="str">
            <v>m</v>
          </cell>
        </row>
        <row r="128">
          <cell r="B128" t="str">
            <v>Cód. Colinas</v>
          </cell>
          <cell r="D128" t="str">
            <v>Código</v>
          </cell>
          <cell r="E128" t="str">
            <v>Serviços</v>
          </cell>
          <cell r="F128" t="str">
            <v>Unid.</v>
          </cell>
        </row>
        <row r="131">
          <cell r="D131" t="str">
            <v>FASE 22 - TERRAPLENAGEM</v>
          </cell>
        </row>
        <row r="132">
          <cell r="B132" t="str">
            <v>1.1.1</v>
          </cell>
          <cell r="D132" t="str">
            <v>22.01.01</v>
          </cell>
          <cell r="E132" t="str">
            <v>Limp. terreno s/destocamento de árvores</v>
          </cell>
          <cell r="F132" t="str">
            <v>m²</v>
          </cell>
        </row>
        <row r="133">
          <cell r="B133" t="str">
            <v>1.1.2</v>
          </cell>
          <cell r="D133" t="str">
            <v>22.01.02</v>
          </cell>
          <cell r="E133" t="str">
            <v>Limp. terreno c/ dest.arv.perímetro&lt;= 78cm</v>
          </cell>
          <cell r="F133" t="str">
            <v>m²</v>
          </cell>
        </row>
        <row r="134">
          <cell r="B134" t="str">
            <v>1.1.3</v>
          </cell>
          <cell r="D134" t="str">
            <v>22.01.03</v>
          </cell>
          <cell r="E134" t="str">
            <v>Limp manual terreno amont. de materiais</v>
          </cell>
          <cell r="F134" t="str">
            <v>m²</v>
          </cell>
        </row>
        <row r="135">
          <cell r="B135" t="str">
            <v>1.1.4</v>
          </cell>
          <cell r="D135" t="str">
            <v>22.01.04</v>
          </cell>
          <cell r="E135" t="str">
            <v>Derrub.dest.arv.P&gt;78</v>
          </cell>
          <cell r="F135" t="str">
            <v>un</v>
          </cell>
        </row>
        <row r="136">
          <cell r="B136" t="str">
            <v>1.1.5</v>
          </cell>
          <cell r="D136" t="str">
            <v>22.01.05</v>
          </cell>
          <cell r="E136" t="str">
            <v>Destocamento árv. com perímetro maior que 78cm</v>
          </cell>
          <cell r="F136" t="str">
            <v>un</v>
          </cell>
        </row>
        <row r="137">
          <cell r="B137" t="str">
            <v>1.1.6</v>
          </cell>
          <cell r="D137" t="str">
            <v>22.01.06</v>
          </cell>
          <cell r="E137" t="str">
            <v>Raspagem do terreno</v>
          </cell>
          <cell r="F137" t="str">
            <v>m²</v>
          </cell>
        </row>
        <row r="138">
          <cell r="B138" t="str">
            <v>1.1.7</v>
          </cell>
          <cell r="D138" t="str">
            <v>22.01.07</v>
          </cell>
          <cell r="E138" t="str">
            <v>Carga de material de limpeza de escavação</v>
          </cell>
          <cell r="F138" t="str">
            <v>m³</v>
          </cell>
        </row>
        <row r="139">
          <cell r="B139" t="str">
            <v>1.1.8</v>
          </cell>
          <cell r="D139" t="str">
            <v>22.02.01.01</v>
          </cell>
          <cell r="E139" t="str">
            <v>Escavação 1/2ª cat. trator + pá carreg.</v>
          </cell>
          <cell r="F139" t="str">
            <v>m³</v>
          </cell>
        </row>
        <row r="140">
          <cell r="B140" t="str">
            <v>1.1.9</v>
          </cell>
          <cell r="D140" t="str">
            <v>22.02.01.02</v>
          </cell>
          <cell r="E140" t="str">
            <v>Escavação 1/2ª cat. c/ motoscraper</v>
          </cell>
          <cell r="F140" t="str">
            <v>m³</v>
          </cell>
        </row>
        <row r="141">
          <cell r="B141" t="str">
            <v>1.1.10</v>
          </cell>
          <cell r="D141" t="str">
            <v>22.02.01.03</v>
          </cell>
          <cell r="E141" t="str">
            <v>Escavação 1/2ª cat. c/ escav. Hidraúlica</v>
          </cell>
          <cell r="F141" t="str">
            <v>m³</v>
          </cell>
        </row>
        <row r="142">
          <cell r="B142" t="str">
            <v>1.1.11</v>
          </cell>
          <cell r="D142" t="str">
            <v>22.02.02</v>
          </cell>
          <cell r="E142" t="str">
            <v>Escavação e carga material 2ª cat. c/ripper</v>
          </cell>
          <cell r="F142" t="str">
            <v>m³</v>
          </cell>
        </row>
        <row r="143">
          <cell r="B143" t="str">
            <v>1.1.12</v>
          </cell>
          <cell r="D143" t="str">
            <v>22.02.03</v>
          </cell>
          <cell r="E143" t="str">
            <v>Escavação carga material 2ª cat. com explosivo</v>
          </cell>
          <cell r="F143" t="str">
            <v>m³</v>
          </cell>
        </row>
        <row r="144">
          <cell r="B144" t="str">
            <v>1.1.13</v>
          </cell>
          <cell r="D144" t="str">
            <v>22.02.04</v>
          </cell>
          <cell r="E144" t="str">
            <v>Escavação e carga material de 3ª cat.</v>
          </cell>
          <cell r="F144" t="str">
            <v>m³</v>
          </cell>
        </row>
        <row r="145">
          <cell r="B145" t="str">
            <v>1.1.14</v>
          </cell>
          <cell r="D145" t="str">
            <v>22.02.05</v>
          </cell>
          <cell r="E145" t="str">
            <v>Escavação Carga solo mole sob lâmina d'agua</v>
          </cell>
          <cell r="F145" t="str">
            <v>m³</v>
          </cell>
        </row>
        <row r="146">
          <cell r="B146" t="str">
            <v>1.1.15</v>
          </cell>
          <cell r="D146" t="str">
            <v>22.02.06</v>
          </cell>
          <cell r="E146" t="str">
            <v>Carga de material limpeza</v>
          </cell>
          <cell r="F146" t="str">
            <v>m³</v>
          </cell>
        </row>
        <row r="147">
          <cell r="B147" t="str">
            <v>1.1.16</v>
          </cell>
          <cell r="D147" t="str">
            <v>22.02.07</v>
          </cell>
          <cell r="E147" t="str">
            <v>Escavação, carga e desc. Mat. Sil-arg. No corte</v>
          </cell>
          <cell r="F147" t="str">
            <v>m³</v>
          </cell>
        </row>
        <row r="148">
          <cell r="B148" t="str">
            <v>1.1.17</v>
          </cell>
          <cell r="D148" t="str">
            <v>22.02.08</v>
          </cell>
          <cell r="E148" t="str">
            <v>Aquis. Mat. Espal. Conf. Rolagem mat. Sil. Arg</v>
          </cell>
          <cell r="F148" t="str">
            <v>m³</v>
          </cell>
        </row>
        <row r="149">
          <cell r="B149" t="str">
            <v>1.1.18</v>
          </cell>
          <cell r="D149" t="str">
            <v>22.02.09</v>
          </cell>
          <cell r="E149" t="str">
            <v>Espalhamento/Regularização/Compactação/ de Material em bota-Fora</v>
          </cell>
          <cell r="F149" t="str">
            <v>m³</v>
          </cell>
        </row>
        <row r="150">
          <cell r="B150" t="str">
            <v>1.1.19</v>
          </cell>
          <cell r="D150" t="str">
            <v>22.03.01</v>
          </cell>
          <cell r="E150" t="str">
            <v xml:space="preserve">Transporte de 1ª/2ª categoria até 1 km </v>
          </cell>
          <cell r="F150" t="str">
            <v>m³xkm</v>
          </cell>
        </row>
        <row r="151">
          <cell r="B151" t="str">
            <v>1.1.20</v>
          </cell>
          <cell r="D151" t="str">
            <v>22.03.02</v>
          </cell>
          <cell r="E151" t="str">
            <v>Transporte de 1ª/2ª categoria até 2 km</v>
          </cell>
          <cell r="F151" t="str">
            <v>m³xkm</v>
          </cell>
        </row>
        <row r="152">
          <cell r="B152" t="str">
            <v>1.1.21</v>
          </cell>
          <cell r="D152" t="str">
            <v>22.03.03</v>
          </cell>
          <cell r="E152" t="str">
            <v xml:space="preserve">Transporte de 1ª/2ª categoria até 5 km </v>
          </cell>
          <cell r="F152" t="str">
            <v>m³xkm</v>
          </cell>
        </row>
        <row r="153">
          <cell r="B153" t="str">
            <v>1.1.22</v>
          </cell>
          <cell r="D153" t="str">
            <v>22.03.04</v>
          </cell>
          <cell r="E153" t="str">
            <v>Transporte de 1ª/2ª categoria até 10 km</v>
          </cell>
          <cell r="F153" t="str">
            <v>m³xkm</v>
          </cell>
        </row>
        <row r="154">
          <cell r="B154" t="str">
            <v>1.1.23</v>
          </cell>
          <cell r="D154" t="str">
            <v>22.03.05</v>
          </cell>
          <cell r="E154" t="str">
            <v>Transporte de 1ª/2ª categoria até 15 km</v>
          </cell>
          <cell r="F154" t="str">
            <v>m³xkm</v>
          </cell>
        </row>
        <row r="155">
          <cell r="B155" t="str">
            <v>1.1.24</v>
          </cell>
          <cell r="D155" t="str">
            <v>22.03.06</v>
          </cell>
          <cell r="E155" t="str">
            <v>Transporte de 1ª/2ª categoria alem 15 km</v>
          </cell>
          <cell r="F155" t="str">
            <v>m³xkm</v>
          </cell>
        </row>
        <row r="156">
          <cell r="B156" t="str">
            <v>1.1.25</v>
          </cell>
          <cell r="D156" t="str">
            <v>22.03.07</v>
          </cell>
          <cell r="E156" t="str">
            <v>Transporte de 3ª categoria até 1 km</v>
          </cell>
          <cell r="F156" t="str">
            <v>m³xkm</v>
          </cell>
        </row>
        <row r="157">
          <cell r="B157" t="str">
            <v>1.1.26</v>
          </cell>
          <cell r="D157" t="str">
            <v>22.03.08</v>
          </cell>
          <cell r="E157" t="str">
            <v xml:space="preserve">Transporte de 3ª categoria alem de 1 km </v>
          </cell>
          <cell r="F157" t="str">
            <v>m³xkm</v>
          </cell>
        </row>
        <row r="158">
          <cell r="B158" t="str">
            <v>1.1.27</v>
          </cell>
          <cell r="D158" t="str">
            <v>22.03.09</v>
          </cell>
          <cell r="E158" t="str">
            <v xml:space="preserve">Transporte de solo mole até 2 km </v>
          </cell>
          <cell r="F158" t="str">
            <v>m³xkm</v>
          </cell>
        </row>
        <row r="159">
          <cell r="B159" t="str">
            <v>1.1.28</v>
          </cell>
          <cell r="D159" t="str">
            <v>22.03.10</v>
          </cell>
          <cell r="E159" t="str">
            <v xml:space="preserve">Transporte de solo mole alem 2 km </v>
          </cell>
          <cell r="F159" t="str">
            <v>m³xkm</v>
          </cell>
        </row>
        <row r="160">
          <cell r="B160" t="str">
            <v>1.1.29</v>
          </cell>
          <cell r="D160" t="str">
            <v>22.03.11</v>
          </cell>
          <cell r="E160" t="str">
            <v>Transporte material de limpeza até 1km</v>
          </cell>
          <cell r="F160" t="str">
            <v>m³xkm</v>
          </cell>
        </row>
        <row r="161">
          <cell r="B161" t="str">
            <v>1.1.30</v>
          </cell>
          <cell r="D161" t="str">
            <v>22.03.12</v>
          </cell>
          <cell r="E161" t="str">
            <v xml:space="preserve">Transporte material de limpeza além de 1km </v>
          </cell>
          <cell r="F161" t="str">
            <v>m³xkm</v>
          </cell>
        </row>
        <row r="162">
          <cell r="B162" t="str">
            <v>1.1.31</v>
          </cell>
          <cell r="D162" t="str">
            <v>22.04.01</v>
          </cell>
          <cell r="E162" t="str">
            <v xml:space="preserve">Compactação de aterro maior/igual 95%PS </v>
          </cell>
          <cell r="F162" t="str">
            <v>m³</v>
          </cell>
        </row>
        <row r="163">
          <cell r="B163" t="str">
            <v>1.1.32</v>
          </cell>
          <cell r="D163" t="str">
            <v>22.06.01</v>
          </cell>
          <cell r="E163" t="str">
            <v>Lastro fundação de aterro c/areia lavada</v>
          </cell>
          <cell r="F163" t="str">
            <v>m³</v>
          </cell>
        </row>
        <row r="164">
          <cell r="B164" t="str">
            <v>1.1.33</v>
          </cell>
          <cell r="D164" t="str">
            <v>22.06.04</v>
          </cell>
          <cell r="E164" t="str">
            <v>Lastro fundação de aterro c/pedra rachão</v>
          </cell>
          <cell r="F164" t="str">
            <v>m³</v>
          </cell>
        </row>
        <row r="165">
          <cell r="B165" t="str">
            <v>1.1.34</v>
          </cell>
          <cell r="D165" t="str">
            <v>22.06.05</v>
          </cell>
          <cell r="E165" t="str">
            <v xml:space="preserve">Espalhamento Adensamento Material de Fund. de Aterro </v>
          </cell>
          <cell r="F165" t="str">
            <v>m³</v>
          </cell>
        </row>
        <row r="166">
          <cell r="B166" t="str">
            <v>1.1.35</v>
          </cell>
          <cell r="D166" t="str">
            <v>22.07.01</v>
          </cell>
          <cell r="E166" t="str">
            <v>Valeta de proteção manual</v>
          </cell>
          <cell r="F166" t="str">
            <v>m</v>
          </cell>
        </row>
        <row r="168">
          <cell r="B168" t="str">
            <v>Cód. Colinas</v>
          </cell>
          <cell r="D168" t="str">
            <v>Código</v>
          </cell>
          <cell r="E168" t="str">
            <v>Serviços</v>
          </cell>
          <cell r="F168" t="str">
            <v>Unid.</v>
          </cell>
        </row>
        <row r="171">
          <cell r="D171" t="str">
            <v>FASE 23 - PAVIMENTAÇÃO</v>
          </cell>
        </row>
        <row r="172">
          <cell r="B172" t="str">
            <v>3.1.1</v>
          </cell>
          <cell r="D172" t="str">
            <v>23.01.01</v>
          </cell>
          <cell r="E172" t="str">
            <v>Dem. Pav. Flex. m³ 3,95</v>
          </cell>
          <cell r="F172" t="str">
            <v>m³</v>
          </cell>
        </row>
        <row r="173">
          <cell r="B173" t="str">
            <v>3.1.2</v>
          </cell>
          <cell r="D173" t="str">
            <v>23.02.01</v>
          </cell>
          <cell r="E173" t="str">
            <v>Melhoria/preparo sub-leito - 100% PN</v>
          </cell>
          <cell r="F173" t="str">
            <v>m²</v>
          </cell>
        </row>
        <row r="174">
          <cell r="B174" t="str">
            <v>3.1.3</v>
          </cell>
          <cell r="D174" t="str">
            <v>23.02.02</v>
          </cell>
          <cell r="E174" t="str">
            <v xml:space="preserve">Melhoria/preparo sub-leito - 100% PI </v>
          </cell>
          <cell r="F174" t="str">
            <v>m²</v>
          </cell>
        </row>
        <row r="175">
          <cell r="B175" t="str">
            <v>3.1.4</v>
          </cell>
          <cell r="D175" t="str">
            <v>23.03.01</v>
          </cell>
          <cell r="E175" t="str">
            <v>Reforço sub-leito escav.solo escolhido</v>
          </cell>
          <cell r="F175" t="str">
            <v>m³</v>
          </cell>
        </row>
        <row r="176">
          <cell r="B176" t="str">
            <v>3.1.5</v>
          </cell>
          <cell r="D176" t="str">
            <v>23.03.02.01</v>
          </cell>
          <cell r="E176" t="str">
            <v xml:space="preserve">Reforço de sub-leito - transp até 01km </v>
          </cell>
          <cell r="F176" t="str">
            <v>m³xkm</v>
          </cell>
        </row>
        <row r="177">
          <cell r="B177" t="str">
            <v>3.1.6</v>
          </cell>
          <cell r="D177" t="str">
            <v>23.03.02.02</v>
          </cell>
          <cell r="E177" t="str">
            <v xml:space="preserve">Reforço de sub-leito - transp até 02km </v>
          </cell>
          <cell r="F177" t="str">
            <v>m³xkm</v>
          </cell>
        </row>
        <row r="178">
          <cell r="B178" t="str">
            <v>3.1.7</v>
          </cell>
          <cell r="D178" t="str">
            <v>23.03.02.03</v>
          </cell>
          <cell r="E178" t="str">
            <v>Reforço de sub-leito - transp até 05km</v>
          </cell>
          <cell r="F178" t="str">
            <v>m³xkm</v>
          </cell>
        </row>
        <row r="179">
          <cell r="B179" t="str">
            <v>3.1.8</v>
          </cell>
          <cell r="D179" t="str">
            <v>23.03.02.04</v>
          </cell>
          <cell r="E179" t="str">
            <v xml:space="preserve">Reforço de sub-leito - transp até 10km </v>
          </cell>
          <cell r="F179" t="str">
            <v>m³xkm</v>
          </cell>
        </row>
        <row r="180">
          <cell r="B180" t="str">
            <v>3.1.9</v>
          </cell>
          <cell r="D180" t="str">
            <v>23.03.02.05</v>
          </cell>
          <cell r="E180" t="str">
            <v>Reforço de sub-leito - transp até 15km</v>
          </cell>
          <cell r="F180" t="str">
            <v>m³xkm</v>
          </cell>
        </row>
        <row r="181">
          <cell r="B181" t="str">
            <v>3.1.10</v>
          </cell>
          <cell r="D181" t="str">
            <v>23.03.02.06</v>
          </cell>
          <cell r="E181" t="str">
            <v xml:space="preserve">Reforço de sub-leito - transp. + 15km </v>
          </cell>
          <cell r="F181" t="str">
            <v>m³xkm</v>
          </cell>
        </row>
        <row r="182">
          <cell r="B182" t="str">
            <v>3.1.11</v>
          </cell>
          <cell r="D182" t="str">
            <v>23.03.03</v>
          </cell>
          <cell r="E182" t="str">
            <v xml:space="preserve">Reforço de sub-leito compact 100% PI </v>
          </cell>
          <cell r="F182" t="str">
            <v>m³</v>
          </cell>
        </row>
        <row r="183">
          <cell r="B183" t="str">
            <v>3.1.12</v>
          </cell>
          <cell r="D183" t="str">
            <v>23.03.04</v>
          </cell>
          <cell r="E183" t="str">
            <v xml:space="preserve">Reforço de sub-leito compact 100% PN </v>
          </cell>
          <cell r="F183" t="str">
            <v>m³</v>
          </cell>
        </row>
        <row r="184">
          <cell r="B184" t="str">
            <v>3.1.13</v>
          </cell>
          <cell r="D184" t="str">
            <v>23.04.01.01.26</v>
          </cell>
          <cell r="E184" t="str">
            <v>Sub-base ou base solo cim 3% - Usina</v>
          </cell>
          <cell r="F184" t="str">
            <v>m³</v>
          </cell>
        </row>
        <row r="185">
          <cell r="B185" t="str">
            <v>3.1.14</v>
          </cell>
          <cell r="D185" t="str">
            <v>23.04.01.02</v>
          </cell>
          <cell r="E185" t="str">
            <v>Sub-base ou base solo cim 4% - Usina</v>
          </cell>
          <cell r="F185" t="str">
            <v>m³</v>
          </cell>
        </row>
        <row r="186">
          <cell r="B186" t="str">
            <v>3.1.15</v>
          </cell>
          <cell r="D186" t="str">
            <v>23.04.01.03</v>
          </cell>
          <cell r="E186" t="str">
            <v>Sub-base ou base solo cim 5% - Usina</v>
          </cell>
          <cell r="F186" t="str">
            <v>m³</v>
          </cell>
        </row>
        <row r="187">
          <cell r="B187" t="str">
            <v>3.1.16</v>
          </cell>
          <cell r="D187" t="str">
            <v>23.04.01.04</v>
          </cell>
          <cell r="E187" t="str">
            <v>Sub-base ou base solo cim 6% - Usina</v>
          </cell>
          <cell r="F187" t="str">
            <v>m³</v>
          </cell>
        </row>
        <row r="188">
          <cell r="B188" t="str">
            <v>3.1.17</v>
          </cell>
          <cell r="D188" t="str">
            <v>23.04.01.05</v>
          </cell>
          <cell r="E188" t="str">
            <v>Sub-base ou base solo cim 7% - Usina</v>
          </cell>
          <cell r="F188" t="str">
            <v>m³</v>
          </cell>
        </row>
        <row r="189">
          <cell r="B189" t="str">
            <v>3.1.18</v>
          </cell>
          <cell r="D189" t="str">
            <v>23.04.01.06</v>
          </cell>
          <cell r="E189" t="str">
            <v>Sub-base ou base solo cim 8% - Usina</v>
          </cell>
          <cell r="F189" t="str">
            <v>m³</v>
          </cell>
        </row>
        <row r="190">
          <cell r="B190" t="str">
            <v>3.1.19</v>
          </cell>
          <cell r="D190" t="str">
            <v>23.04.01.07</v>
          </cell>
          <cell r="E190" t="str">
            <v>Sub-base ou base solo cim 9% - Usina</v>
          </cell>
          <cell r="F190" t="str">
            <v>m³</v>
          </cell>
        </row>
        <row r="191">
          <cell r="B191" t="str">
            <v>3.1.20</v>
          </cell>
          <cell r="D191" t="str">
            <v>23.04.01.08</v>
          </cell>
          <cell r="E191" t="str">
            <v>Sub-base ou base solo cim 10% - Usina</v>
          </cell>
          <cell r="F191" t="str">
            <v>m³</v>
          </cell>
        </row>
        <row r="192">
          <cell r="B192" t="str">
            <v>3.1.21</v>
          </cell>
          <cell r="D192" t="str">
            <v>23.04.01.09</v>
          </cell>
          <cell r="E192" t="str">
            <v>Sub-base ou base solo cim 11% - Usina</v>
          </cell>
          <cell r="F192" t="str">
            <v>m³</v>
          </cell>
        </row>
        <row r="193">
          <cell r="B193" t="str">
            <v>3.1.22</v>
          </cell>
          <cell r="D193" t="str">
            <v>23.04.01.10</v>
          </cell>
          <cell r="E193" t="str">
            <v>Sub-base ou base solo cim 12% - Usina</v>
          </cell>
          <cell r="F193" t="str">
            <v>m³</v>
          </cell>
        </row>
        <row r="194">
          <cell r="B194" t="str">
            <v>3.1.23</v>
          </cell>
          <cell r="D194" t="str">
            <v>23.04.01.11</v>
          </cell>
          <cell r="E194" t="str">
            <v>Sub-base ou base solo cim 3% - Pulv.</v>
          </cell>
          <cell r="F194" t="str">
            <v>m³</v>
          </cell>
        </row>
        <row r="195">
          <cell r="B195" t="str">
            <v>3.1.24</v>
          </cell>
          <cell r="D195" t="str">
            <v>23.04.01.12</v>
          </cell>
          <cell r="E195" t="str">
            <v>Sub-base ou base solo cim 4% - Pulv.</v>
          </cell>
          <cell r="F195" t="str">
            <v>m³</v>
          </cell>
        </row>
        <row r="196">
          <cell r="B196" t="str">
            <v>3.1.25</v>
          </cell>
          <cell r="D196" t="str">
            <v>23.04.01.13</v>
          </cell>
          <cell r="E196" t="str">
            <v xml:space="preserve">Sub-base ou base solo cim 5% - Pulv. </v>
          </cell>
          <cell r="F196" t="str">
            <v>m³</v>
          </cell>
        </row>
        <row r="197">
          <cell r="B197" t="str">
            <v>3.1.26</v>
          </cell>
          <cell r="D197" t="str">
            <v>23.04.01.14</v>
          </cell>
          <cell r="E197" t="str">
            <v>Sub-base ou base solo cim 6% - Pulv.</v>
          </cell>
          <cell r="F197" t="str">
            <v>m³</v>
          </cell>
        </row>
        <row r="198">
          <cell r="B198" t="str">
            <v>3.1.27</v>
          </cell>
          <cell r="D198" t="str">
            <v>23.04.01.15</v>
          </cell>
          <cell r="E198" t="str">
            <v xml:space="preserve">Sub-base ou base solo cim 7% - Pulv. </v>
          </cell>
          <cell r="F198" t="str">
            <v>m³</v>
          </cell>
        </row>
        <row r="199">
          <cell r="B199" t="str">
            <v>3.1.28</v>
          </cell>
          <cell r="D199" t="str">
            <v>23.04.01.16</v>
          </cell>
          <cell r="E199" t="str">
            <v xml:space="preserve">Sub-base ou base solo cim 8% - Pulv. </v>
          </cell>
          <cell r="F199" t="str">
            <v>m³</v>
          </cell>
        </row>
        <row r="200">
          <cell r="B200" t="str">
            <v>3.1.29</v>
          </cell>
          <cell r="D200" t="str">
            <v>23.04.01.17</v>
          </cell>
          <cell r="E200" t="str">
            <v xml:space="preserve">Sub-base ou base solo cim 9% - Pulv. </v>
          </cell>
          <cell r="F200" t="str">
            <v>m³</v>
          </cell>
        </row>
        <row r="201">
          <cell r="B201" t="str">
            <v>3.1.30</v>
          </cell>
          <cell r="D201" t="str">
            <v>23.04.01.18</v>
          </cell>
          <cell r="E201" t="str">
            <v xml:space="preserve">Sub-base ou base solo cim 10% - Pulv. </v>
          </cell>
          <cell r="F201" t="str">
            <v>m³</v>
          </cell>
        </row>
        <row r="202">
          <cell r="B202" t="str">
            <v>3.1.31</v>
          </cell>
          <cell r="D202" t="str">
            <v>23.04.01.19</v>
          </cell>
          <cell r="E202" t="str">
            <v xml:space="preserve">Sub-base ou base solo cim 11% - Pulv. </v>
          </cell>
          <cell r="F202" t="str">
            <v>m³</v>
          </cell>
        </row>
        <row r="203">
          <cell r="B203" t="str">
            <v>3.1.32</v>
          </cell>
          <cell r="D203" t="str">
            <v>23.04.01.20</v>
          </cell>
          <cell r="E203" t="str">
            <v xml:space="preserve">Sub-base ou base solo cim 12% - Pulv. </v>
          </cell>
          <cell r="F203" t="str">
            <v>m³</v>
          </cell>
        </row>
        <row r="204">
          <cell r="B204" t="str">
            <v>3.1.33</v>
          </cell>
          <cell r="D204" t="str">
            <v>23.04.02.01</v>
          </cell>
          <cell r="E204" t="str">
            <v xml:space="preserve">Sub-base ou base solo brita c/ cim.3% </v>
          </cell>
          <cell r="F204" t="str">
            <v>m³</v>
          </cell>
        </row>
        <row r="205">
          <cell r="B205" t="str">
            <v>3.1.34</v>
          </cell>
          <cell r="D205" t="str">
            <v>23.04.02.02</v>
          </cell>
          <cell r="E205" t="str">
            <v xml:space="preserve">Sub-base ou base solo brita c/ cim.4% </v>
          </cell>
          <cell r="F205" t="str">
            <v>m³</v>
          </cell>
        </row>
        <row r="206">
          <cell r="B206" t="str">
            <v>3.1.35</v>
          </cell>
          <cell r="D206" t="str">
            <v>23.04.02.03</v>
          </cell>
          <cell r="E206" t="str">
            <v xml:space="preserve">Sub-base ou base solo brita c/ cim.5% </v>
          </cell>
          <cell r="F206" t="str">
            <v>m³</v>
          </cell>
        </row>
        <row r="207">
          <cell r="B207" t="str">
            <v>3.1.36</v>
          </cell>
          <cell r="D207" t="str">
            <v>23.04.02.04</v>
          </cell>
          <cell r="E207" t="str">
            <v xml:space="preserve">Sub-base ou base solo brita c/ cim.6% </v>
          </cell>
          <cell r="F207" t="str">
            <v>m³</v>
          </cell>
        </row>
        <row r="208">
          <cell r="B208" t="str">
            <v>3.1.37</v>
          </cell>
          <cell r="D208" t="str">
            <v>23.04.02.05</v>
          </cell>
          <cell r="E208" t="str">
            <v xml:space="preserve">Sub-base ou base de solo brita 50% brita </v>
          </cell>
          <cell r="F208" t="str">
            <v>m³</v>
          </cell>
        </row>
        <row r="209">
          <cell r="B209" t="str">
            <v>3.1.38</v>
          </cell>
          <cell r="D209" t="str">
            <v>23.04.02.07</v>
          </cell>
          <cell r="E209" t="str">
            <v>Sub-base ou base de solo brita 60% brita</v>
          </cell>
          <cell r="F209" t="str">
            <v>m³</v>
          </cell>
        </row>
        <row r="210">
          <cell r="B210" t="str">
            <v>3.1.39</v>
          </cell>
          <cell r="D210" t="str">
            <v>23.04.02.09</v>
          </cell>
          <cell r="E210" t="str">
            <v>Sub-base ou base de solo brita 70% brita</v>
          </cell>
          <cell r="F210" t="str">
            <v>m³</v>
          </cell>
        </row>
        <row r="211">
          <cell r="B211" t="str">
            <v>3.1.40</v>
          </cell>
          <cell r="D211" t="str">
            <v>23.04.02.11</v>
          </cell>
          <cell r="E211" t="str">
            <v xml:space="preserve">Sub-base ou base de solo brita 80% brita </v>
          </cell>
          <cell r="F211" t="str">
            <v>m³</v>
          </cell>
        </row>
        <row r="212">
          <cell r="B212" t="str">
            <v>3.1.41</v>
          </cell>
          <cell r="D212" t="str">
            <v>23.04.02.13</v>
          </cell>
          <cell r="E212" t="str">
            <v>Sub-base ou base de solo brita 90% brita</v>
          </cell>
          <cell r="F212" t="str">
            <v>m³</v>
          </cell>
        </row>
        <row r="213">
          <cell r="B213" t="str">
            <v>3.1.42</v>
          </cell>
          <cell r="D213" t="str">
            <v>23.04.03.01</v>
          </cell>
          <cell r="E213" t="str">
            <v xml:space="preserve">Sub-base ou base brita grad. simples </v>
          </cell>
          <cell r="F213" t="str">
            <v>m³</v>
          </cell>
        </row>
        <row r="214">
          <cell r="B214" t="str">
            <v>3.1.43</v>
          </cell>
          <cell r="D214" t="str">
            <v>23.04.03.02</v>
          </cell>
          <cell r="E214" t="str">
            <v>Sub-base ou base de Pedra Britada</v>
          </cell>
          <cell r="F214" t="str">
            <v>m³</v>
          </cell>
        </row>
        <row r="215">
          <cell r="B215" t="str">
            <v>3.1.44</v>
          </cell>
          <cell r="D215" t="str">
            <v>23.04.03.03</v>
          </cell>
          <cell r="E215" t="str">
            <v>Sub-base ou base de Bica Corrida</v>
          </cell>
          <cell r="F215" t="str">
            <v>m³</v>
          </cell>
        </row>
        <row r="216">
          <cell r="B216" t="str">
            <v>3.1.45</v>
          </cell>
          <cell r="D216" t="str">
            <v>23.04.03.04</v>
          </cell>
          <cell r="E216" t="str">
            <v>Sub-base ou base de Pedra Rachão, Conf. ET-POO/042 (DERSA)</v>
          </cell>
          <cell r="F216" t="str">
            <v>m³</v>
          </cell>
        </row>
        <row r="217">
          <cell r="B217" t="str">
            <v>3.1.46</v>
          </cell>
          <cell r="D217" t="str">
            <v>23.04.04.01</v>
          </cell>
          <cell r="E217" t="str">
            <v>Sub-base/base brita grad.c/ cim 1% vol.</v>
          </cell>
          <cell r="F217" t="str">
            <v>m³</v>
          </cell>
        </row>
        <row r="218">
          <cell r="B218" t="str">
            <v>3.1.47</v>
          </cell>
          <cell r="D218" t="str">
            <v>23.04.04.02</v>
          </cell>
          <cell r="E218" t="str">
            <v xml:space="preserve">Sub-base/base brita grad.c/cim 2% vol. </v>
          </cell>
          <cell r="F218" t="str">
            <v>m³</v>
          </cell>
        </row>
        <row r="219">
          <cell r="B219" t="str">
            <v>3.1.48</v>
          </cell>
          <cell r="D219" t="str">
            <v>23.04.04.03</v>
          </cell>
          <cell r="E219" t="str">
            <v xml:space="preserve">Sub-base/base brita grad.c/cim 3% vol. </v>
          </cell>
          <cell r="F219" t="str">
            <v>m³</v>
          </cell>
        </row>
        <row r="220">
          <cell r="B220" t="str">
            <v>3.1.49</v>
          </cell>
          <cell r="D220" t="str">
            <v>23.04.04.04</v>
          </cell>
          <cell r="E220" t="str">
            <v xml:space="preserve">Sub-base/base brita grad.c/cim 4% vol. </v>
          </cell>
          <cell r="F220" t="str">
            <v>m³</v>
          </cell>
        </row>
        <row r="221">
          <cell r="B221" t="str">
            <v>3.1.50</v>
          </cell>
          <cell r="D221" t="str">
            <v>23.04.05.01</v>
          </cell>
          <cell r="E221" t="str">
            <v>Sub-base/base solo estabiliz. Granulometr.</v>
          </cell>
          <cell r="F221" t="str">
            <v>m³</v>
          </cell>
        </row>
        <row r="222">
          <cell r="B222" t="str">
            <v>3.1.51</v>
          </cell>
          <cell r="D222" t="str">
            <v>23.04.06.01</v>
          </cell>
          <cell r="E222" t="str">
            <v>Sub-base/base macadame hidraúlico</v>
          </cell>
          <cell r="F222" t="str">
            <v>m³</v>
          </cell>
        </row>
        <row r="223">
          <cell r="B223" t="str">
            <v>3.1.52</v>
          </cell>
          <cell r="D223" t="str">
            <v>23.04.06.02</v>
          </cell>
          <cell r="E223" t="str">
            <v>Sub-base/base macadame betum.</v>
          </cell>
          <cell r="F223" t="str">
            <v>m³</v>
          </cell>
        </row>
        <row r="224">
          <cell r="B224" t="str">
            <v>3.1.53</v>
          </cell>
          <cell r="D224" t="str">
            <v>23.04.07.01</v>
          </cell>
          <cell r="E224" t="str">
            <v xml:space="preserve">Sub-base/base solo aren. fino 95%PI </v>
          </cell>
          <cell r="F224" t="str">
            <v>m³</v>
          </cell>
        </row>
        <row r="225">
          <cell r="B225" t="str">
            <v>3.1.54</v>
          </cell>
          <cell r="D225" t="str">
            <v>23.04.07.03</v>
          </cell>
          <cell r="E225" t="str">
            <v xml:space="preserve">Sub-base/base solo estabiliz. quimic. </v>
          </cell>
          <cell r="F225" t="str">
            <v>m³</v>
          </cell>
        </row>
        <row r="226">
          <cell r="B226" t="str">
            <v>3.1.55</v>
          </cell>
          <cell r="D226" t="str">
            <v>23.05.01</v>
          </cell>
          <cell r="E226" t="str">
            <v xml:space="preserve">Imprimadura bet. impermeabilizante </v>
          </cell>
          <cell r="F226" t="str">
            <v>m²</v>
          </cell>
        </row>
        <row r="227">
          <cell r="B227" t="str">
            <v>3.1.56</v>
          </cell>
          <cell r="D227" t="str">
            <v>23.05.02</v>
          </cell>
          <cell r="E227" t="str">
            <v xml:space="preserve">Imprimadura betuminosa ligante </v>
          </cell>
          <cell r="F227" t="str">
            <v>m²</v>
          </cell>
        </row>
        <row r="228">
          <cell r="B228" t="str">
            <v>3.1.57</v>
          </cell>
          <cell r="D228" t="str">
            <v>23.05.03</v>
          </cell>
          <cell r="E228" t="str">
            <v xml:space="preserve">Imprimadura bet. auxiliar de ligação </v>
          </cell>
          <cell r="F228" t="str">
            <v>m²</v>
          </cell>
        </row>
        <row r="229">
          <cell r="B229" t="str">
            <v>3.1.58</v>
          </cell>
          <cell r="D229" t="str">
            <v>23.05.04</v>
          </cell>
          <cell r="E229" t="str">
            <v>Imprimadura betuminosa ligante modif. Polimero</v>
          </cell>
          <cell r="F229" t="str">
            <v>m²</v>
          </cell>
        </row>
        <row r="230">
          <cell r="B230" t="str">
            <v>3.1.59</v>
          </cell>
          <cell r="D230" t="str">
            <v>23.06.01</v>
          </cell>
          <cell r="E230" t="str">
            <v xml:space="preserve">Tratamento superficial simples </v>
          </cell>
          <cell r="F230" t="str">
            <v>m²</v>
          </cell>
        </row>
        <row r="231">
          <cell r="B231" t="str">
            <v>3.1.60</v>
          </cell>
          <cell r="D231" t="str">
            <v>23.06.02</v>
          </cell>
          <cell r="E231" t="str">
            <v xml:space="preserve">Tratamento superficial duplo </v>
          </cell>
          <cell r="F231" t="str">
            <v>m³</v>
          </cell>
        </row>
        <row r="232">
          <cell r="B232" t="str">
            <v>3.1.61</v>
          </cell>
          <cell r="D232" t="str">
            <v>23.06.03</v>
          </cell>
          <cell r="E232" t="str">
            <v xml:space="preserve">Tratamento superficial triplo </v>
          </cell>
          <cell r="F232" t="str">
            <v>m³</v>
          </cell>
        </row>
        <row r="233">
          <cell r="B233" t="str">
            <v>3.1.62</v>
          </cell>
          <cell r="D233" t="str">
            <v>23.06.04</v>
          </cell>
          <cell r="E233" t="str">
            <v>Micro Pavimento c/ Polimero Com Fibra</v>
          </cell>
          <cell r="F233" t="str">
            <v>m²</v>
          </cell>
        </row>
        <row r="234">
          <cell r="B234" t="str">
            <v>3.1.63</v>
          </cell>
          <cell r="D234" t="str">
            <v>23.06.04.01</v>
          </cell>
          <cell r="E234" t="str">
            <v>Micro Pavimento c/ Polimero Sem Fibra</v>
          </cell>
          <cell r="F234" t="str">
            <v>m²</v>
          </cell>
        </row>
        <row r="235">
          <cell r="B235" t="str">
            <v>3.1.64</v>
          </cell>
          <cell r="D235" t="str">
            <v>23.06.05</v>
          </cell>
          <cell r="E235" t="str">
            <v xml:space="preserve">Tratamento superf. c/ lama asfáltica </v>
          </cell>
          <cell r="F235" t="str">
            <v>m²</v>
          </cell>
        </row>
        <row r="236">
          <cell r="B236" t="str">
            <v>3.1.65</v>
          </cell>
          <cell r="D236" t="str">
            <v>23.06.06</v>
          </cell>
          <cell r="E236" t="str">
            <v xml:space="preserve">Tratamento sup.cam. lama asfáltica grossa </v>
          </cell>
          <cell r="F236" t="str">
            <v>m²</v>
          </cell>
        </row>
        <row r="237">
          <cell r="B237" t="str">
            <v>3.1.66</v>
          </cell>
          <cell r="D237" t="str">
            <v>23.06.07</v>
          </cell>
          <cell r="E237" t="str">
            <v xml:space="preserve">Tratamento superf. simples modif. p/polimero </v>
          </cell>
          <cell r="F237" t="str">
            <v>m²</v>
          </cell>
        </row>
        <row r="238">
          <cell r="B238" t="str">
            <v>3.1.67</v>
          </cell>
          <cell r="D238" t="str">
            <v>23.06.08</v>
          </cell>
          <cell r="E238" t="str">
            <v xml:space="preserve">Tratamento superf. duplo modif. p/polimero </v>
          </cell>
          <cell r="F238" t="str">
            <v>m³</v>
          </cell>
        </row>
        <row r="239">
          <cell r="B239" t="str">
            <v>3.1.68</v>
          </cell>
          <cell r="D239" t="str">
            <v>23.06.09</v>
          </cell>
          <cell r="E239" t="str">
            <v xml:space="preserve">Tratamento superf. triplo modif. p/polimero </v>
          </cell>
          <cell r="F239" t="str">
            <v>m³</v>
          </cell>
        </row>
        <row r="240">
          <cell r="B240" t="str">
            <v>3.1.69</v>
          </cell>
          <cell r="D240" t="str">
            <v>23.07.01</v>
          </cell>
          <cell r="E240" t="str">
            <v xml:space="preserve">Camada Base Pré-misturado a frio </v>
          </cell>
          <cell r="F240" t="str">
            <v>m³</v>
          </cell>
        </row>
        <row r="241">
          <cell r="B241" t="str">
            <v>3.1.70</v>
          </cell>
          <cell r="D241" t="str">
            <v>23.08.01.01</v>
          </cell>
          <cell r="E241" t="str">
            <v xml:space="preserve">Conc. asf. us.quente - Binder grad. A s/DOP </v>
          </cell>
          <cell r="F241" t="str">
            <v>m³</v>
          </cell>
        </row>
        <row r="242">
          <cell r="B242" t="str">
            <v>3.1.71</v>
          </cell>
          <cell r="D242" t="str">
            <v>23.08.02</v>
          </cell>
          <cell r="E242" t="str">
            <v xml:space="preserve">Conc. asf. us.quente - Binder grad. B c/DOP </v>
          </cell>
          <cell r="F242" t="str">
            <v>m³</v>
          </cell>
        </row>
        <row r="243">
          <cell r="B243" t="str">
            <v>3.1.72</v>
          </cell>
          <cell r="D243" t="str">
            <v>23.08.02.01</v>
          </cell>
          <cell r="E243" t="str">
            <v xml:space="preserve">Conc. asf. us.quente - Binder grad. B s/DOP </v>
          </cell>
          <cell r="F243" t="str">
            <v>m³</v>
          </cell>
        </row>
        <row r="244">
          <cell r="B244" t="str">
            <v>3.1.73</v>
          </cell>
          <cell r="D244" t="str">
            <v>23.08.03.01</v>
          </cell>
          <cell r="E244" t="str">
            <v xml:space="preserve">Camada Rolante -CBUQ Graduação - "C" s/DOP </v>
          </cell>
          <cell r="F244" t="str">
            <v>m³</v>
          </cell>
        </row>
        <row r="245">
          <cell r="B245" t="str">
            <v>3.1.74</v>
          </cell>
          <cell r="D245" t="str">
            <v>23.08.03.03</v>
          </cell>
          <cell r="E245" t="str">
            <v xml:space="preserve">Camada Rolante -CBUQ Graduação - "C" c/DOP </v>
          </cell>
          <cell r="F245" t="str">
            <v>m³</v>
          </cell>
        </row>
        <row r="246">
          <cell r="B246" t="str">
            <v>3.1.75</v>
          </cell>
          <cell r="D246" t="str">
            <v>23.08.06</v>
          </cell>
          <cell r="E246" t="str">
            <v>Conc. asfaltico modificado / 15% em peso de Borracha ( CONTINUO)</v>
          </cell>
          <cell r="F246" t="str">
            <v>m³</v>
          </cell>
        </row>
        <row r="247">
          <cell r="B247" t="str">
            <v>3.1.76</v>
          </cell>
          <cell r="D247" t="str">
            <v>23.09.01</v>
          </cell>
          <cell r="E247" t="str">
            <v>Capa selante tipo 2</v>
          </cell>
          <cell r="F247" t="str">
            <v>m²</v>
          </cell>
        </row>
        <row r="248">
          <cell r="B248" t="str">
            <v>3.1.77</v>
          </cell>
          <cell r="D248" t="str">
            <v>23.09.02</v>
          </cell>
          <cell r="E248" t="str">
            <v xml:space="preserve">Capa selante tipo 3 </v>
          </cell>
          <cell r="F248" t="str">
            <v>m²</v>
          </cell>
        </row>
        <row r="249">
          <cell r="B249" t="str">
            <v>3.1.78</v>
          </cell>
          <cell r="D249" t="str">
            <v>23.10.01</v>
          </cell>
          <cell r="E249" t="str">
            <v xml:space="preserve">Fresagem de pav., indep. espessura </v>
          </cell>
          <cell r="F249" t="str">
            <v>m³</v>
          </cell>
        </row>
        <row r="250">
          <cell r="B250" t="str">
            <v>3.1.79</v>
          </cell>
          <cell r="D250" t="str">
            <v>23.11.01</v>
          </cell>
          <cell r="E250" t="str">
            <v>Pavimento de conc. pobre rolado</v>
          </cell>
          <cell r="F250" t="str">
            <v>m³</v>
          </cell>
        </row>
        <row r="251">
          <cell r="B251" t="str">
            <v>3.1.80</v>
          </cell>
          <cell r="D251" t="str">
            <v>23.11.03</v>
          </cell>
          <cell r="E251" t="str">
            <v xml:space="preserve">Pavimento de conc. Mecanico </v>
          </cell>
          <cell r="F251" t="str">
            <v>m³</v>
          </cell>
        </row>
        <row r="252">
          <cell r="B252" t="str">
            <v>3.1.81</v>
          </cell>
          <cell r="D252" t="str">
            <v>23.12.01</v>
          </cell>
          <cell r="E252" t="str">
            <v xml:space="preserve">Pavimento conc intertr. 6 cm </v>
          </cell>
          <cell r="F252" t="str">
            <v>m²</v>
          </cell>
        </row>
        <row r="253">
          <cell r="B253" t="str">
            <v>3.1.82</v>
          </cell>
          <cell r="D253" t="str">
            <v>23.12.02</v>
          </cell>
          <cell r="E253" t="str">
            <v xml:space="preserve">Pavimento conc intertr. 8 cm </v>
          </cell>
          <cell r="F253" t="str">
            <v>m²</v>
          </cell>
        </row>
        <row r="254">
          <cell r="B254" t="str">
            <v>3.1.83</v>
          </cell>
          <cell r="D254" t="str">
            <v>23.12.03</v>
          </cell>
          <cell r="E254" t="str">
            <v>Pavimento conc intertr. 10 cm</v>
          </cell>
          <cell r="F254" t="str">
            <v>m²</v>
          </cell>
        </row>
        <row r="256">
          <cell r="B256" t="str">
            <v>Cód. Colinas</v>
          </cell>
          <cell r="D256" t="str">
            <v>Código</v>
          </cell>
          <cell r="E256" t="str">
            <v>Serviços</v>
          </cell>
          <cell r="F256" t="str">
            <v>Unid.</v>
          </cell>
        </row>
        <row r="259">
          <cell r="D259" t="str">
            <v>FASE 24 - OBRAS DE ARTE CORRENTE E DRENAGEM</v>
          </cell>
        </row>
        <row r="260">
          <cell r="B260" t="str">
            <v>4.1.1</v>
          </cell>
          <cell r="D260" t="str">
            <v>24.01.01</v>
          </cell>
          <cell r="E260" t="str">
            <v xml:space="preserve">Aterro de acesso </v>
          </cell>
          <cell r="F260" t="str">
            <v>m³</v>
          </cell>
        </row>
        <row r="261">
          <cell r="B261" t="str">
            <v>4.1.2</v>
          </cell>
          <cell r="D261" t="str">
            <v>24.02.01</v>
          </cell>
          <cell r="E261" t="str">
            <v xml:space="preserve">Escavação manual para obras sem explosivos </v>
          </cell>
          <cell r="F261" t="str">
            <v>m³</v>
          </cell>
        </row>
        <row r="262">
          <cell r="B262" t="str">
            <v>4.1.3</v>
          </cell>
          <cell r="D262" t="str">
            <v>24.02.02</v>
          </cell>
          <cell r="E262" t="str">
            <v xml:space="preserve">Escavação mecânica para obras sem explosivos </v>
          </cell>
          <cell r="F262" t="str">
            <v>m³</v>
          </cell>
        </row>
        <row r="263">
          <cell r="B263" t="str">
            <v>4.1.4</v>
          </cell>
          <cell r="D263" t="str">
            <v>24.02.03</v>
          </cell>
          <cell r="E263" t="str">
            <v xml:space="preserve">Escavação mecânica para obras com explosivo </v>
          </cell>
          <cell r="F263" t="str">
            <v>m³</v>
          </cell>
        </row>
        <row r="264">
          <cell r="B264" t="str">
            <v>4.1.5</v>
          </cell>
          <cell r="D264" t="str">
            <v>24.02.04</v>
          </cell>
          <cell r="E264" t="str">
            <v xml:space="preserve">Escavação corta-rio sem explosivo </v>
          </cell>
          <cell r="F264" t="str">
            <v>m³</v>
          </cell>
        </row>
        <row r="265">
          <cell r="B265" t="str">
            <v>4.1.6</v>
          </cell>
          <cell r="D265" t="str">
            <v>24.02.05</v>
          </cell>
          <cell r="E265" t="str">
            <v xml:space="preserve">Escavação corta-rio com explosivo </v>
          </cell>
          <cell r="F265" t="str">
            <v>m³</v>
          </cell>
        </row>
        <row r="266">
          <cell r="B266" t="str">
            <v>4.1.7</v>
          </cell>
          <cell r="D266" t="str">
            <v>24.02.08</v>
          </cell>
          <cell r="E266" t="str">
            <v xml:space="preserve">Escavação fund., bueiro ou dreno sem expl. até 2 m </v>
          </cell>
          <cell r="F266" t="str">
            <v>m³</v>
          </cell>
        </row>
        <row r="267">
          <cell r="B267" t="str">
            <v>4.1.8</v>
          </cell>
          <cell r="D267" t="str">
            <v xml:space="preserve">24.02.09 </v>
          </cell>
          <cell r="E267" t="str">
            <v xml:space="preserve">Acresc. p/Escav. 1,5 m profundidade, além 2m </v>
          </cell>
          <cell r="F267" t="str">
            <v>m³</v>
          </cell>
        </row>
        <row r="268">
          <cell r="B268" t="str">
            <v>4.1.9</v>
          </cell>
          <cell r="D268" t="str">
            <v>24.02.10</v>
          </cell>
          <cell r="E268" t="str">
            <v xml:space="preserve">Escavação fund., bueiro ou dreno c/expl. até 2 m </v>
          </cell>
          <cell r="F268" t="str">
            <v>m³</v>
          </cell>
        </row>
        <row r="269">
          <cell r="B269" t="str">
            <v>4.1.10</v>
          </cell>
          <cell r="D269" t="str">
            <v>24.02.11</v>
          </cell>
          <cell r="E269" t="str">
            <v xml:space="preserve">Acresc.esc. ensec.explos.c/ 1,5m prof. além 2m </v>
          </cell>
          <cell r="F269" t="str">
            <v>m³</v>
          </cell>
        </row>
        <row r="270">
          <cell r="B270" t="str">
            <v>4.1.11</v>
          </cell>
          <cell r="D270" t="str">
            <v>24.02.12</v>
          </cell>
          <cell r="E270" t="str">
            <v xml:space="preserve">Escavação fund. dentro ensec. sem expl. até 3m </v>
          </cell>
          <cell r="F270" t="str">
            <v>m³</v>
          </cell>
        </row>
        <row r="271">
          <cell r="B271" t="str">
            <v>4.1.12</v>
          </cell>
          <cell r="D271" t="str">
            <v>24.02.13</v>
          </cell>
          <cell r="E271" t="str">
            <v xml:space="preserve">Acresc. p/escav. ensec. p/cada 1m prof. além 3m </v>
          </cell>
          <cell r="F271" t="str">
            <v>m³</v>
          </cell>
        </row>
        <row r="272">
          <cell r="B272" t="str">
            <v>4.1.13</v>
          </cell>
          <cell r="D272" t="str">
            <v>24.02.14</v>
          </cell>
          <cell r="E272" t="str">
            <v xml:space="preserve">Escavação fund. dentro ensec. com expl. até 3 m </v>
          </cell>
          <cell r="F272" t="str">
            <v>m³</v>
          </cell>
        </row>
        <row r="273">
          <cell r="B273" t="str">
            <v>4.1.14</v>
          </cell>
          <cell r="D273" t="str">
            <v>24.02.15</v>
          </cell>
          <cell r="E273" t="str">
            <v>Acresc. p/escav. ensec.c/explos.c/ 1,5m além 3m</v>
          </cell>
          <cell r="F273" t="str">
            <v>m³</v>
          </cell>
        </row>
        <row r="274">
          <cell r="B274" t="str">
            <v>4.1.15</v>
          </cell>
          <cell r="D274" t="str">
            <v>24.03.01</v>
          </cell>
          <cell r="E274" t="str">
            <v xml:space="preserve">Parede ensecadeira com prancha - esp. 0,05m </v>
          </cell>
          <cell r="F274" t="str">
            <v>m²</v>
          </cell>
        </row>
        <row r="275">
          <cell r="B275" t="str">
            <v>4.1.16</v>
          </cell>
          <cell r="D275" t="str">
            <v>24.03.02</v>
          </cell>
          <cell r="E275" t="str">
            <v>Parede ensecadeira com prancha - esp. 0,075m</v>
          </cell>
          <cell r="F275" t="str">
            <v>m²</v>
          </cell>
        </row>
        <row r="276">
          <cell r="B276" t="str">
            <v>4.1.17</v>
          </cell>
          <cell r="D276" t="str">
            <v>24.03.04</v>
          </cell>
          <cell r="E276" t="str">
            <v xml:space="preserve">Argila ench. ensecadeira, incl. apiloamento </v>
          </cell>
          <cell r="F276" t="str">
            <v>m³</v>
          </cell>
        </row>
        <row r="277">
          <cell r="B277" t="str">
            <v>4.1.18</v>
          </cell>
          <cell r="D277" t="str">
            <v>24.03.05</v>
          </cell>
          <cell r="E277" t="str">
            <v xml:space="preserve">Esgotamento continuo água </v>
          </cell>
          <cell r="F277" t="str">
            <v>m³</v>
          </cell>
        </row>
        <row r="278">
          <cell r="B278" t="str">
            <v>4.1.19</v>
          </cell>
          <cell r="D278" t="str">
            <v>24.03.06</v>
          </cell>
          <cell r="E278" t="str">
            <v>Escoramento de valas/cavas p/ fund. contínuo</v>
          </cell>
          <cell r="F278" t="str">
            <v>m²</v>
          </cell>
        </row>
        <row r="279">
          <cell r="B279" t="str">
            <v>4.1.20</v>
          </cell>
          <cell r="D279" t="str">
            <v>24.03.07</v>
          </cell>
          <cell r="E279" t="str">
            <v xml:space="preserve">Escoramento de valas/cavas para fund. descont. </v>
          </cell>
          <cell r="F279" t="str">
            <v>m²</v>
          </cell>
        </row>
        <row r="280">
          <cell r="B280" t="str">
            <v>4.1.21</v>
          </cell>
          <cell r="D280" t="str">
            <v>24.03.08</v>
          </cell>
          <cell r="E280" t="str">
            <v>Escoramento para formas</v>
          </cell>
          <cell r="F280" t="str">
            <v>m²</v>
          </cell>
        </row>
        <row r="281">
          <cell r="B281" t="str">
            <v>4.1.22</v>
          </cell>
          <cell r="D281" t="str">
            <v>24.04.01</v>
          </cell>
          <cell r="E281" t="str">
            <v xml:space="preserve">Cimbramento de passagem secundária e galeria ret. </v>
          </cell>
          <cell r="F281" t="str">
            <v>m³</v>
          </cell>
        </row>
        <row r="282">
          <cell r="B282" t="str">
            <v>4.1.23</v>
          </cell>
          <cell r="D282" t="str">
            <v>24.04.02</v>
          </cell>
          <cell r="E282" t="str">
            <v>Cimbramento de galeria em abóboda</v>
          </cell>
          <cell r="F282" t="str">
            <v>m³</v>
          </cell>
        </row>
        <row r="283">
          <cell r="B283" t="str">
            <v>4.1.24</v>
          </cell>
          <cell r="D283" t="str">
            <v>24.04.03</v>
          </cell>
          <cell r="E283" t="str">
            <v>Andaime de madeira</v>
          </cell>
          <cell r="F283" t="str">
            <v>m³</v>
          </cell>
        </row>
        <row r="284">
          <cell r="B284" t="str">
            <v>4.1.25</v>
          </cell>
          <cell r="D284" t="str">
            <v>24.04.04</v>
          </cell>
          <cell r="E284" t="str">
            <v xml:space="preserve">Andaime tubular </v>
          </cell>
          <cell r="F284" t="str">
            <v>m³</v>
          </cell>
        </row>
        <row r="285">
          <cell r="B285" t="str">
            <v>4.1.26</v>
          </cell>
          <cell r="D285" t="str">
            <v>24.05.01</v>
          </cell>
          <cell r="E285" t="str">
            <v xml:space="preserve">Forma plana para concreto comum </v>
          </cell>
          <cell r="F285" t="str">
            <v>m²</v>
          </cell>
        </row>
        <row r="286">
          <cell r="B286" t="str">
            <v>4.1.27</v>
          </cell>
          <cell r="D286" t="str">
            <v>24.05.02</v>
          </cell>
          <cell r="E286" t="str">
            <v xml:space="preserve">Forma plana para concreto aparente </v>
          </cell>
          <cell r="F286" t="str">
            <v>m²</v>
          </cell>
        </row>
        <row r="287">
          <cell r="B287" t="str">
            <v>4.1.28</v>
          </cell>
          <cell r="D287" t="str">
            <v>24.06.01</v>
          </cell>
          <cell r="E287" t="str">
            <v xml:space="preserve">Aço CA-25 </v>
          </cell>
          <cell r="F287" t="str">
            <v>kg</v>
          </cell>
        </row>
        <row r="288">
          <cell r="B288" t="str">
            <v>4.1.29</v>
          </cell>
          <cell r="D288" t="str">
            <v>24.06.02</v>
          </cell>
          <cell r="E288" t="str">
            <v xml:space="preserve">Aço CA-50 </v>
          </cell>
          <cell r="F288" t="str">
            <v>kg</v>
          </cell>
        </row>
        <row r="289">
          <cell r="B289" t="str">
            <v>4.1.30</v>
          </cell>
          <cell r="D289" t="str">
            <v xml:space="preserve">24.06.03 </v>
          </cell>
          <cell r="E289" t="str">
            <v xml:space="preserve">Aço CA-60 </v>
          </cell>
          <cell r="F289" t="str">
            <v>kg</v>
          </cell>
        </row>
        <row r="290">
          <cell r="B290" t="str">
            <v>4.1.31</v>
          </cell>
          <cell r="D290" t="str">
            <v>24.06.04</v>
          </cell>
          <cell r="E290" t="str">
            <v xml:space="preserve">Tela metálica </v>
          </cell>
          <cell r="F290" t="str">
            <v>m³</v>
          </cell>
        </row>
        <row r="291">
          <cell r="B291" t="str">
            <v>4.1.32</v>
          </cell>
          <cell r="D291" t="str">
            <v>24.07.01</v>
          </cell>
          <cell r="E291" t="str">
            <v xml:space="preserve">Concreto Fck 10 Mpa </v>
          </cell>
          <cell r="F291" t="str">
            <v>m³</v>
          </cell>
        </row>
        <row r="292">
          <cell r="B292" t="str">
            <v>4.1.33</v>
          </cell>
          <cell r="D292" t="str">
            <v>24.07.02</v>
          </cell>
          <cell r="E292" t="str">
            <v xml:space="preserve">Concreto Fck 15 MPa </v>
          </cell>
          <cell r="F292" t="str">
            <v>m³</v>
          </cell>
        </row>
        <row r="293">
          <cell r="B293" t="str">
            <v>4.1.34</v>
          </cell>
          <cell r="D293" t="str">
            <v>24.07.03</v>
          </cell>
          <cell r="E293" t="str">
            <v xml:space="preserve">Concreto Fck 18 MPa </v>
          </cell>
          <cell r="F293" t="str">
            <v>m³</v>
          </cell>
        </row>
        <row r="294">
          <cell r="B294" t="str">
            <v>4.1.35</v>
          </cell>
          <cell r="D294" t="str">
            <v>24.07.04</v>
          </cell>
          <cell r="E294" t="str">
            <v>Concreto Fck 20 MPa</v>
          </cell>
          <cell r="F294" t="str">
            <v>m³</v>
          </cell>
        </row>
        <row r="295">
          <cell r="B295" t="str">
            <v>4.1.36</v>
          </cell>
          <cell r="D295" t="str">
            <v>24.07.05</v>
          </cell>
          <cell r="E295" t="str">
            <v xml:space="preserve">Concreto Fck 25 Mpa </v>
          </cell>
          <cell r="F295" t="str">
            <v>m³</v>
          </cell>
        </row>
        <row r="296">
          <cell r="B296" t="str">
            <v>4.1.37</v>
          </cell>
          <cell r="D296" t="str">
            <v>24.07.07</v>
          </cell>
          <cell r="E296" t="str">
            <v xml:space="preserve">Concreto Fck 30 MPa </v>
          </cell>
          <cell r="F296" t="str">
            <v>m³</v>
          </cell>
        </row>
        <row r="297">
          <cell r="B297" t="str">
            <v>4.1.38</v>
          </cell>
          <cell r="D297" t="str">
            <v>24.07.08</v>
          </cell>
          <cell r="E297" t="str">
            <v xml:space="preserve">Concreto Ciclópico </v>
          </cell>
          <cell r="F297" t="str">
            <v>m³</v>
          </cell>
        </row>
        <row r="298">
          <cell r="B298" t="str">
            <v>4.1.39</v>
          </cell>
          <cell r="D298" t="str">
            <v>24.07.09</v>
          </cell>
          <cell r="E298" t="str">
            <v>Bombeamento p/ concreto qualquer resistência</v>
          </cell>
          <cell r="F298" t="str">
            <v>m³</v>
          </cell>
        </row>
        <row r="299">
          <cell r="B299" t="str">
            <v>4.1.40</v>
          </cell>
          <cell r="D299" t="str">
            <v>24.07.10</v>
          </cell>
          <cell r="E299" t="str">
            <v xml:space="preserve">Concreto Fck 12 Mpa </v>
          </cell>
          <cell r="F299" t="str">
            <v>m³</v>
          </cell>
        </row>
        <row r="300">
          <cell r="B300" t="str">
            <v>4.1.41</v>
          </cell>
          <cell r="D300" t="str">
            <v>24.07.11</v>
          </cell>
          <cell r="E300" t="str">
            <v xml:space="preserve">Concreto Fck 16 MPa </v>
          </cell>
          <cell r="F300" t="str">
            <v>m³</v>
          </cell>
        </row>
        <row r="301">
          <cell r="B301" t="str">
            <v>4.1.42</v>
          </cell>
          <cell r="D301" t="str">
            <v>24.07.12</v>
          </cell>
          <cell r="E301" t="str">
            <v>Concreto Fck 35 MPa</v>
          </cell>
          <cell r="F301" t="str">
            <v>m³</v>
          </cell>
        </row>
        <row r="302">
          <cell r="B302" t="str">
            <v>4.1.43</v>
          </cell>
          <cell r="D302" t="str">
            <v>24.07.13</v>
          </cell>
          <cell r="E302" t="str">
            <v xml:space="preserve">Concreto Fck 40 MPa </v>
          </cell>
          <cell r="F302" t="str">
            <v>m³</v>
          </cell>
        </row>
        <row r="303">
          <cell r="B303" t="str">
            <v>4.1.44</v>
          </cell>
          <cell r="D303" t="str">
            <v>24.08.01</v>
          </cell>
          <cell r="E303" t="str">
            <v>Junta elástica em PVC tipo O-12</v>
          </cell>
          <cell r="F303" t="str">
            <v>m</v>
          </cell>
        </row>
        <row r="304">
          <cell r="B304" t="str">
            <v>4.1.45</v>
          </cell>
          <cell r="D304" t="str">
            <v>24.08.02</v>
          </cell>
          <cell r="E304" t="str">
            <v xml:space="preserve">Junta elástica em PVC tipo O-22 </v>
          </cell>
          <cell r="F304" t="str">
            <v>m</v>
          </cell>
        </row>
        <row r="305">
          <cell r="B305" t="str">
            <v>4.1.46</v>
          </cell>
          <cell r="D305" t="str">
            <v>24.09.01</v>
          </cell>
          <cell r="E305" t="str">
            <v xml:space="preserve">Enrocamento pedra arrumada </v>
          </cell>
          <cell r="F305" t="str">
            <v>m³</v>
          </cell>
        </row>
        <row r="306">
          <cell r="B306" t="str">
            <v>4.1.47</v>
          </cell>
          <cell r="D306" t="str">
            <v>24.09.02</v>
          </cell>
          <cell r="E306" t="str">
            <v xml:space="preserve">Enrocamento pedra arrumada e rejuntada </v>
          </cell>
          <cell r="F306" t="str">
            <v>m³</v>
          </cell>
        </row>
        <row r="307">
          <cell r="B307" t="str">
            <v>4.1.48</v>
          </cell>
          <cell r="D307" t="str">
            <v>24.09.03</v>
          </cell>
          <cell r="E307" t="str">
            <v xml:space="preserve">Enrrocamento pedra jogada </v>
          </cell>
          <cell r="F307" t="str">
            <v>m³</v>
          </cell>
        </row>
        <row r="308">
          <cell r="B308" t="str">
            <v>4.1.49</v>
          </cell>
          <cell r="D308" t="str">
            <v>24.09.04</v>
          </cell>
          <cell r="E308" t="str">
            <v>Gabião tipo caixa 50cm - tela galv.</v>
          </cell>
          <cell r="F308" t="str">
            <v>m³</v>
          </cell>
        </row>
        <row r="309">
          <cell r="B309" t="str">
            <v>4.1.50</v>
          </cell>
        </row>
        <row r="310">
          <cell r="B310" t="str">
            <v>4.1.51</v>
          </cell>
        </row>
        <row r="311">
          <cell r="B311" t="str">
            <v>4.1.52</v>
          </cell>
          <cell r="D311" t="str">
            <v>24.09.05.01</v>
          </cell>
          <cell r="E311" t="str">
            <v xml:space="preserve">Gabião tipo colchão espessura 17cm - tela galv. </v>
          </cell>
          <cell r="F311" t="str">
            <v>m²</v>
          </cell>
        </row>
        <row r="312">
          <cell r="B312" t="str">
            <v>4.1.53</v>
          </cell>
          <cell r="D312" t="str">
            <v>24.09.06.01</v>
          </cell>
          <cell r="E312" t="str">
            <v xml:space="preserve">Gabião tipo colchão espessura 23cm - tela galv. </v>
          </cell>
          <cell r="F312" t="str">
            <v>m²</v>
          </cell>
        </row>
        <row r="313">
          <cell r="B313" t="str">
            <v>4.1.54</v>
          </cell>
          <cell r="D313" t="str">
            <v>24.09.07.01</v>
          </cell>
          <cell r="E313" t="str">
            <v>Gabião tipo colchão espessura 30cm - tela galv.</v>
          </cell>
          <cell r="F313" t="str">
            <v>m²</v>
          </cell>
        </row>
        <row r="314">
          <cell r="B314" t="str">
            <v>4.1.55</v>
          </cell>
          <cell r="D314" t="str">
            <v>24.09.08.01</v>
          </cell>
          <cell r="E314" t="str">
            <v>Gabião tipo colchão espessura 17cm - tela pvc</v>
          </cell>
          <cell r="F314" t="str">
            <v>m²</v>
          </cell>
        </row>
        <row r="315">
          <cell r="B315" t="str">
            <v>4.1.56</v>
          </cell>
          <cell r="D315" t="str">
            <v>24.09.09.01</v>
          </cell>
          <cell r="E315" t="str">
            <v>Gabião tipo colchão espessura 23cm - tela pvc</v>
          </cell>
          <cell r="F315" t="str">
            <v>m²</v>
          </cell>
        </row>
        <row r="316">
          <cell r="B316" t="str">
            <v>4.1.57</v>
          </cell>
          <cell r="D316" t="str">
            <v>24.09.10.01</v>
          </cell>
          <cell r="E316" t="str">
            <v>Gabião tipo colchão espessura 30cm - tela pvc</v>
          </cell>
          <cell r="F316" t="str">
            <v>m²</v>
          </cell>
        </row>
        <row r="317">
          <cell r="B317" t="str">
            <v>4.1.58</v>
          </cell>
          <cell r="D317" t="str">
            <v>24.09.11</v>
          </cell>
          <cell r="E317" t="str">
            <v xml:space="preserve">Gabião tipo saco - tela galv. </v>
          </cell>
          <cell r="F317" t="str">
            <v>m³</v>
          </cell>
        </row>
        <row r="318">
          <cell r="B318" t="str">
            <v>4.1.59</v>
          </cell>
          <cell r="D318" t="str">
            <v>24.09.12</v>
          </cell>
          <cell r="E318" t="str">
            <v>Gabião tipo saco - tela galv. revestido de PVC</v>
          </cell>
          <cell r="F318" t="str">
            <v>m³</v>
          </cell>
        </row>
        <row r="319">
          <cell r="B319" t="str">
            <v>4.1.60</v>
          </cell>
          <cell r="D319" t="str">
            <v>24.09.13</v>
          </cell>
          <cell r="E319" t="str">
            <v>Camada filtrante pedra britada</v>
          </cell>
          <cell r="F319" t="str">
            <v>m³</v>
          </cell>
        </row>
        <row r="320">
          <cell r="B320" t="str">
            <v>4.1.61</v>
          </cell>
          <cell r="D320" t="str">
            <v>24.10.02</v>
          </cell>
          <cell r="E320" t="str">
            <v xml:space="preserve">Calçamento concreto Fck 15 MPa </v>
          </cell>
          <cell r="F320" t="str">
            <v>m³</v>
          </cell>
        </row>
        <row r="321">
          <cell r="B321" t="str">
            <v>4.1.62</v>
          </cell>
          <cell r="D321" t="str">
            <v>24.10.03</v>
          </cell>
          <cell r="E321" t="str">
            <v>Calçamento concreto Fck 10 MPa</v>
          </cell>
          <cell r="F321" t="str">
            <v>m³</v>
          </cell>
        </row>
        <row r="322">
          <cell r="B322" t="str">
            <v>4.1.63</v>
          </cell>
          <cell r="D322" t="str">
            <v>24.11.01</v>
          </cell>
          <cell r="E322" t="str">
            <v xml:space="preserve">Alvenaria tijolo </v>
          </cell>
          <cell r="F322" t="str">
            <v>m³</v>
          </cell>
        </row>
        <row r="323">
          <cell r="B323" t="str">
            <v>4.1.64</v>
          </cell>
          <cell r="D323" t="str">
            <v>24.11.02</v>
          </cell>
          <cell r="E323" t="str">
            <v>Alvenaria de pedra seca</v>
          </cell>
          <cell r="F323" t="str">
            <v>m³</v>
          </cell>
        </row>
        <row r="324">
          <cell r="B324" t="str">
            <v>4.1.65</v>
          </cell>
          <cell r="D324" t="str">
            <v>24.11.04</v>
          </cell>
          <cell r="E324" t="str">
            <v>Alvenaria de pedra argamassada</v>
          </cell>
          <cell r="F324" t="str">
            <v>m³</v>
          </cell>
        </row>
        <row r="325">
          <cell r="B325" t="str">
            <v>4.1.66</v>
          </cell>
          <cell r="D325" t="str">
            <v>24.11.05</v>
          </cell>
          <cell r="E325" t="str">
            <v>Alvenaria de bloco de concreto</v>
          </cell>
          <cell r="F325" t="str">
            <v>m³</v>
          </cell>
        </row>
        <row r="326">
          <cell r="B326" t="str">
            <v>4.1.67</v>
          </cell>
          <cell r="D326" t="str">
            <v>24.11.07</v>
          </cell>
          <cell r="E326" t="str">
            <v>Argamassa de cimento e areia traço 1:3 esp 2cm</v>
          </cell>
          <cell r="F326" t="str">
            <v>m²</v>
          </cell>
        </row>
        <row r="327">
          <cell r="B327" t="str">
            <v>4.1.68</v>
          </cell>
          <cell r="D327" t="str">
            <v>24.12.01.01</v>
          </cell>
          <cell r="E327" t="str">
            <v xml:space="preserve">Enchimento de vala com pedra britada 1 e 2 </v>
          </cell>
          <cell r="F327" t="str">
            <v>m³</v>
          </cell>
        </row>
        <row r="328">
          <cell r="B328" t="str">
            <v>4.1.69</v>
          </cell>
          <cell r="D328" t="str">
            <v>24.12.01.02</v>
          </cell>
          <cell r="E328" t="str">
            <v xml:space="preserve">Enchimento de vala com pedra britada 3 e 4 </v>
          </cell>
          <cell r="F328" t="str">
            <v>m³</v>
          </cell>
        </row>
        <row r="329">
          <cell r="B329" t="str">
            <v>4.1.70</v>
          </cell>
          <cell r="D329" t="str">
            <v>24.12.02</v>
          </cell>
          <cell r="E329" t="str">
            <v>Enchimento de vala com areia</v>
          </cell>
          <cell r="F329" t="str">
            <v>m³</v>
          </cell>
        </row>
        <row r="330">
          <cell r="B330" t="str">
            <v>4.1.71</v>
          </cell>
          <cell r="D330" t="str">
            <v>24.12.03</v>
          </cell>
          <cell r="E330" t="str">
            <v>Enchimento de vala com pedra marroada</v>
          </cell>
          <cell r="F330" t="str">
            <v>m³</v>
          </cell>
        </row>
        <row r="331">
          <cell r="B331" t="str">
            <v>4.1.72</v>
          </cell>
          <cell r="D331" t="str">
            <v>24.12.05</v>
          </cell>
          <cell r="E331" t="str">
            <v>Enchimento base tubo com pedra britada</v>
          </cell>
          <cell r="F331" t="str">
            <v>m³</v>
          </cell>
        </row>
        <row r="332">
          <cell r="B332" t="str">
            <v>4.1.73</v>
          </cell>
          <cell r="D332" t="str">
            <v xml:space="preserve">24.12.06 </v>
          </cell>
          <cell r="E332" t="str">
            <v xml:space="preserve">Enchimento base tubo com pedregulho de cava </v>
          </cell>
          <cell r="F332" t="str">
            <v>m³</v>
          </cell>
        </row>
        <row r="333">
          <cell r="B333" t="str">
            <v>4.1.74</v>
          </cell>
          <cell r="D333" t="str">
            <v>24.12.08</v>
          </cell>
          <cell r="E333" t="str">
            <v>Compactação manual com reaterro solo local</v>
          </cell>
          <cell r="F333" t="str">
            <v>m³</v>
          </cell>
        </row>
        <row r="334">
          <cell r="B334" t="str">
            <v>4.1.75</v>
          </cell>
          <cell r="D334" t="str">
            <v>24.13.01</v>
          </cell>
          <cell r="E334" t="str">
            <v>Val. 0,50m² 1ª categoria</v>
          </cell>
          <cell r="F334" t="str">
            <v>m³</v>
          </cell>
        </row>
        <row r="335">
          <cell r="B335" t="str">
            <v>4.1.76</v>
          </cell>
          <cell r="D335" t="str">
            <v>24.13.02</v>
          </cell>
          <cell r="E335" t="str">
            <v xml:space="preserve">Val. 0,50m² 2ª categoria </v>
          </cell>
          <cell r="F335" t="str">
            <v>m³</v>
          </cell>
        </row>
        <row r="336">
          <cell r="B336" t="str">
            <v>4.1.77</v>
          </cell>
          <cell r="D336" t="str">
            <v>24.13.03</v>
          </cell>
          <cell r="E336" t="str">
            <v>Val. 0,50m² 3ª categoria</v>
          </cell>
          <cell r="F336" t="str">
            <v>m³</v>
          </cell>
        </row>
        <row r="337">
          <cell r="B337" t="str">
            <v>4.1.78</v>
          </cell>
          <cell r="D337" t="str">
            <v>24.13.04</v>
          </cell>
          <cell r="E337" t="str">
            <v>Val. seção transversal maior 0,50m² 1ª cat.</v>
          </cell>
          <cell r="F337" t="str">
            <v>m³</v>
          </cell>
        </row>
        <row r="338">
          <cell r="B338" t="str">
            <v>4.1.79</v>
          </cell>
          <cell r="D338" t="str">
            <v>24.13.05</v>
          </cell>
          <cell r="E338" t="str">
            <v xml:space="preserve">Val. seção transversal maior 0,50m² 2ª cat. </v>
          </cell>
          <cell r="F338" t="str">
            <v>m³</v>
          </cell>
        </row>
        <row r="339">
          <cell r="B339" t="str">
            <v>4.1.80</v>
          </cell>
          <cell r="D339" t="str">
            <v>24.13.06</v>
          </cell>
          <cell r="E339" t="str">
            <v>Val. seção transversal maior 0,50m² 3ª cat.</v>
          </cell>
          <cell r="F339" t="str">
            <v>m³</v>
          </cell>
        </row>
        <row r="340">
          <cell r="B340" t="str">
            <v>4.1.81</v>
          </cell>
          <cell r="D340" t="str">
            <v>24.13.07</v>
          </cell>
          <cell r="E340" t="str">
            <v>Val. 0,50m² 3ª categoria ar comprimido</v>
          </cell>
          <cell r="F340" t="str">
            <v>m³</v>
          </cell>
        </row>
        <row r="341">
          <cell r="B341" t="str">
            <v>4.1.82</v>
          </cell>
          <cell r="D341" t="str">
            <v>24.14.01</v>
          </cell>
          <cell r="E341" t="str">
            <v>Manta geotêxtil não tecido</v>
          </cell>
          <cell r="F341" t="str">
            <v>kg</v>
          </cell>
        </row>
        <row r="342">
          <cell r="B342" t="str">
            <v>4.1.83</v>
          </cell>
          <cell r="D342" t="str">
            <v>24.14.01.01</v>
          </cell>
          <cell r="F342" t="str">
            <v>m²</v>
          </cell>
        </row>
        <row r="343">
          <cell r="B343" t="str">
            <v>4.1.84</v>
          </cell>
          <cell r="D343" t="str">
            <v>24.14.01.02</v>
          </cell>
          <cell r="F343" t="str">
            <v>m²</v>
          </cell>
        </row>
        <row r="344">
          <cell r="B344" t="str">
            <v>4.1.85</v>
          </cell>
          <cell r="D344" t="str">
            <v>24.14.01.03</v>
          </cell>
          <cell r="F344" t="str">
            <v>m²</v>
          </cell>
        </row>
        <row r="345">
          <cell r="B345" t="str">
            <v>4.1.86</v>
          </cell>
          <cell r="D345" t="str">
            <v>24.14.01.04</v>
          </cell>
          <cell r="F345" t="str">
            <v>m²</v>
          </cell>
        </row>
        <row r="346">
          <cell r="B346" t="str">
            <v>4.1.87</v>
          </cell>
          <cell r="D346" t="str">
            <v>24.14.01.05</v>
          </cell>
          <cell r="F346" t="str">
            <v>m²</v>
          </cell>
        </row>
        <row r="347">
          <cell r="B347" t="str">
            <v>4.1.88</v>
          </cell>
          <cell r="D347" t="str">
            <v>24.14.01.06</v>
          </cell>
          <cell r="F347" t="str">
            <v>m²</v>
          </cell>
        </row>
        <row r="348">
          <cell r="B348" t="str">
            <v>4.1.89</v>
          </cell>
          <cell r="D348" t="str">
            <v>24.14.02</v>
          </cell>
          <cell r="E348" t="str">
            <v>Manta geotêxtil tecido</v>
          </cell>
          <cell r="F348" t="str">
            <v>kg</v>
          </cell>
        </row>
        <row r="349">
          <cell r="B349" t="str">
            <v>4.1.90</v>
          </cell>
          <cell r="D349" t="str">
            <v>24.15.01</v>
          </cell>
          <cell r="E349" t="str">
            <v>Tubo dreno concreto 15 cm</v>
          </cell>
          <cell r="F349" t="str">
            <v>m</v>
          </cell>
        </row>
        <row r="350">
          <cell r="B350" t="str">
            <v>4.1.91</v>
          </cell>
          <cell r="D350" t="str">
            <v>24.15.02</v>
          </cell>
          <cell r="E350" t="str">
            <v>Tubo dreno concreto 20 cm</v>
          </cell>
          <cell r="F350" t="str">
            <v>m</v>
          </cell>
        </row>
        <row r="351">
          <cell r="B351" t="str">
            <v>4.1.92</v>
          </cell>
          <cell r="D351" t="str">
            <v>24.15.03</v>
          </cell>
          <cell r="E351" t="str">
            <v>Tubo dreno barro 15 cm</v>
          </cell>
          <cell r="F351" t="str">
            <v>m</v>
          </cell>
        </row>
        <row r="352">
          <cell r="B352" t="str">
            <v>4.1.93</v>
          </cell>
          <cell r="D352" t="str">
            <v>24.15.04</v>
          </cell>
          <cell r="E352" t="str">
            <v>Tubo dreno barro 20 cm</v>
          </cell>
          <cell r="F352" t="str">
            <v>m</v>
          </cell>
        </row>
        <row r="353">
          <cell r="B353" t="str">
            <v>4.1.94</v>
          </cell>
          <cell r="D353" t="str">
            <v>24.15.05</v>
          </cell>
          <cell r="E353" t="str">
            <v>Tubo de pvc perfurado ou não D=0,050m</v>
          </cell>
          <cell r="F353" t="str">
            <v>m</v>
          </cell>
        </row>
        <row r="354">
          <cell r="B354" t="str">
            <v>4.1.95</v>
          </cell>
          <cell r="D354" t="str">
            <v>24.15.07</v>
          </cell>
          <cell r="E354" t="str">
            <v>Tubo de pvc perfurado ou não D=0,10m</v>
          </cell>
          <cell r="F354" t="str">
            <v>m</v>
          </cell>
        </row>
        <row r="355">
          <cell r="B355" t="str">
            <v>4.1.96</v>
          </cell>
          <cell r="D355" t="str">
            <v>24.15.08</v>
          </cell>
          <cell r="E355" t="str">
            <v>Tubo de pvc perfurado ou não D=0,15m</v>
          </cell>
          <cell r="F355" t="str">
            <v>m</v>
          </cell>
        </row>
        <row r="356">
          <cell r="B356" t="str">
            <v>4.1.97</v>
          </cell>
          <cell r="D356" t="str">
            <v>24.15.09</v>
          </cell>
          <cell r="E356" t="str">
            <v>Dreno horizontal profundo</v>
          </cell>
          <cell r="F356" t="str">
            <v>m</v>
          </cell>
        </row>
        <row r="357">
          <cell r="B357" t="str">
            <v>4.1.98</v>
          </cell>
          <cell r="D357" t="str">
            <v>24.15.11</v>
          </cell>
          <cell r="F357" t="str">
            <v>m</v>
          </cell>
        </row>
        <row r="358">
          <cell r="B358" t="str">
            <v>4.1.99</v>
          </cell>
          <cell r="D358" t="str">
            <v>24.15.12</v>
          </cell>
          <cell r="F358" t="str">
            <v>m</v>
          </cell>
        </row>
        <row r="359">
          <cell r="B359" t="str">
            <v>4.1.100</v>
          </cell>
          <cell r="D359" t="str">
            <v>24.15.13</v>
          </cell>
          <cell r="F359" t="str">
            <v>m</v>
          </cell>
        </row>
        <row r="360">
          <cell r="B360" t="str">
            <v>4.1.101</v>
          </cell>
          <cell r="D360" t="str">
            <v>24.15.14</v>
          </cell>
          <cell r="F360" t="str">
            <v>m</v>
          </cell>
        </row>
        <row r="361">
          <cell r="B361" t="str">
            <v>4.1.102</v>
          </cell>
          <cell r="D361" t="str">
            <v>24.15.15</v>
          </cell>
          <cell r="F361" t="str">
            <v>m</v>
          </cell>
        </row>
        <row r="362">
          <cell r="B362" t="str">
            <v>4.1.103</v>
          </cell>
          <cell r="D362" t="str">
            <v>24.15.16</v>
          </cell>
          <cell r="F362" t="str">
            <v>m</v>
          </cell>
        </row>
        <row r="363">
          <cell r="B363" t="str">
            <v>4.1.104</v>
          </cell>
          <cell r="D363" t="str">
            <v>24.15.17</v>
          </cell>
          <cell r="F363" t="str">
            <v>m</v>
          </cell>
        </row>
        <row r="364">
          <cell r="B364" t="str">
            <v>4.1.105</v>
          </cell>
          <cell r="D364" t="str">
            <v>24.16.01</v>
          </cell>
          <cell r="E364" t="str">
            <v>Tubo De concreto D=0,40m classe CA-1</v>
          </cell>
          <cell r="F364" t="str">
            <v>m</v>
          </cell>
        </row>
        <row r="365">
          <cell r="B365" t="str">
            <v>4.1.106</v>
          </cell>
          <cell r="D365" t="str">
            <v>24.16.02</v>
          </cell>
          <cell r="E365" t="str">
            <v xml:space="preserve">Tubo De concreto D=0,40m classe CA-2 </v>
          </cell>
          <cell r="F365" t="str">
            <v>m</v>
          </cell>
        </row>
        <row r="366">
          <cell r="B366" t="str">
            <v>4.1.107</v>
          </cell>
          <cell r="D366" t="str">
            <v>24.16.03</v>
          </cell>
        </row>
        <row r="367">
          <cell r="B367" t="str">
            <v>4.1.108</v>
          </cell>
          <cell r="D367" t="str">
            <v>24.16.04</v>
          </cell>
        </row>
        <row r="368">
          <cell r="B368" t="str">
            <v>4.1.109</v>
          </cell>
          <cell r="D368" t="str">
            <v>24.16.05</v>
          </cell>
        </row>
        <row r="369">
          <cell r="B369" t="str">
            <v>4.1.110</v>
          </cell>
          <cell r="D369" t="str">
            <v>24.16.06</v>
          </cell>
        </row>
        <row r="370">
          <cell r="B370" t="str">
            <v>4.1.111</v>
          </cell>
          <cell r="D370" t="str">
            <v>24.16.07</v>
          </cell>
          <cell r="E370" t="str">
            <v>Tubo De concreto D=0,60m classe CA-1</v>
          </cell>
          <cell r="F370" t="str">
            <v>m</v>
          </cell>
        </row>
        <row r="371">
          <cell r="B371" t="str">
            <v>4.1.112</v>
          </cell>
          <cell r="D371" t="str">
            <v>24.16.08</v>
          </cell>
          <cell r="E371" t="str">
            <v>Tubo De concreto D=0,60m classe CA-2</v>
          </cell>
          <cell r="F371" t="str">
            <v>m</v>
          </cell>
        </row>
        <row r="372">
          <cell r="B372" t="str">
            <v>4.1.113</v>
          </cell>
          <cell r="D372" t="str">
            <v>24.16.09</v>
          </cell>
          <cell r="E372" t="str">
            <v>Tubo De concreto D=0,60m classe CA-3</v>
          </cell>
          <cell r="F372" t="str">
            <v>m</v>
          </cell>
        </row>
        <row r="373">
          <cell r="B373" t="str">
            <v>4.1.114</v>
          </cell>
          <cell r="D373" t="str">
            <v>24.16.10.10</v>
          </cell>
          <cell r="E373" t="str">
            <v>Tubo De concreto D=0,60m classe CA-4</v>
          </cell>
          <cell r="F373" t="str">
            <v>m</v>
          </cell>
        </row>
        <row r="374">
          <cell r="B374" t="str">
            <v>4.1.115</v>
          </cell>
          <cell r="D374" t="str">
            <v>24.16.11</v>
          </cell>
          <cell r="E374" t="str">
            <v>Tubo De concreto D=0,80m classe CA-1</v>
          </cell>
          <cell r="F374" t="str">
            <v>m</v>
          </cell>
        </row>
        <row r="375">
          <cell r="B375" t="str">
            <v>4.1.116</v>
          </cell>
          <cell r="D375" t="str">
            <v>24.16.12</v>
          </cell>
          <cell r="E375" t="str">
            <v>Tubo De concreto D=0,80m classe CA-2</v>
          </cell>
          <cell r="F375" t="str">
            <v>m</v>
          </cell>
        </row>
        <row r="376">
          <cell r="B376" t="str">
            <v>4.1.117</v>
          </cell>
          <cell r="D376" t="str">
            <v>24.16.13</v>
          </cell>
          <cell r="E376" t="str">
            <v>Tubo De concreto D=0,80m classe CA-3</v>
          </cell>
          <cell r="F376" t="str">
            <v>m</v>
          </cell>
        </row>
        <row r="377">
          <cell r="B377" t="str">
            <v>4.1.118</v>
          </cell>
          <cell r="D377" t="str">
            <v>24.16.14</v>
          </cell>
          <cell r="E377" t="str">
            <v>Tubo De concreto D=0,80m classe CA-4</v>
          </cell>
          <cell r="F377" t="str">
            <v>m</v>
          </cell>
        </row>
        <row r="378">
          <cell r="B378" t="str">
            <v>4.1.119</v>
          </cell>
          <cell r="D378" t="str">
            <v>24.16.15</v>
          </cell>
          <cell r="E378" t="str">
            <v xml:space="preserve">Tubo De concreto D=1,00m classe CA-1 </v>
          </cell>
          <cell r="F378" t="str">
            <v>m</v>
          </cell>
        </row>
        <row r="379">
          <cell r="B379" t="str">
            <v>4.1.120</v>
          </cell>
          <cell r="D379" t="str">
            <v>24.16.16</v>
          </cell>
          <cell r="E379" t="str">
            <v xml:space="preserve">Tubo De concreto D=1,00m classe CA-2 </v>
          </cell>
          <cell r="F379" t="str">
            <v>m</v>
          </cell>
        </row>
        <row r="380">
          <cell r="B380" t="str">
            <v>4.1.121</v>
          </cell>
          <cell r="D380" t="str">
            <v>24.16.17</v>
          </cell>
          <cell r="E380" t="str">
            <v>Tubo De concreto D=1,00m classe CA-3</v>
          </cell>
          <cell r="F380" t="str">
            <v>m</v>
          </cell>
        </row>
        <row r="381">
          <cell r="B381" t="str">
            <v>4.1.122</v>
          </cell>
          <cell r="D381" t="str">
            <v>24.16.18</v>
          </cell>
          <cell r="E381" t="str">
            <v>Tubo De concreto D=1,00m classe CA-4</v>
          </cell>
          <cell r="F381" t="str">
            <v>m</v>
          </cell>
        </row>
        <row r="382">
          <cell r="B382" t="str">
            <v>4.1.123</v>
          </cell>
          <cell r="D382" t="str">
            <v>24.16.19</v>
          </cell>
          <cell r="E382" t="str">
            <v>Tubo De concreto D=1,20m classe CA-1</v>
          </cell>
          <cell r="F382" t="str">
            <v>m</v>
          </cell>
        </row>
        <row r="383">
          <cell r="B383" t="str">
            <v>4.1.124</v>
          </cell>
          <cell r="D383" t="str">
            <v>24.16.20</v>
          </cell>
          <cell r="E383" t="str">
            <v>Tubo De concreto D=1,20m classe CA-2</v>
          </cell>
          <cell r="F383" t="str">
            <v>m</v>
          </cell>
        </row>
        <row r="384">
          <cell r="B384" t="str">
            <v>4.1.125</v>
          </cell>
          <cell r="D384" t="str">
            <v>24.16.21</v>
          </cell>
          <cell r="E384" t="str">
            <v>Tubo De concreto D=1,20m classe CA-3</v>
          </cell>
          <cell r="F384" t="str">
            <v>m</v>
          </cell>
        </row>
        <row r="385">
          <cell r="B385" t="str">
            <v>4.1.126</v>
          </cell>
          <cell r="D385" t="str">
            <v>24.16.22</v>
          </cell>
          <cell r="E385" t="str">
            <v>Tubo De concreto D=1,20m classe CA-4</v>
          </cell>
          <cell r="F385" t="str">
            <v>m</v>
          </cell>
        </row>
        <row r="386">
          <cell r="B386" t="str">
            <v>4.1.127</v>
          </cell>
          <cell r="D386" t="str">
            <v>24.16.23</v>
          </cell>
          <cell r="E386" t="str">
            <v>Tubo De concreto D=1,50m classe CA-1</v>
          </cell>
          <cell r="F386" t="str">
            <v>m</v>
          </cell>
        </row>
        <row r="387">
          <cell r="B387" t="str">
            <v>4.1.128</v>
          </cell>
          <cell r="D387" t="str">
            <v>24.16.24</v>
          </cell>
          <cell r="E387" t="str">
            <v>Tubo De concreto D=1,50m classe CA-2</v>
          </cell>
          <cell r="F387" t="str">
            <v>m</v>
          </cell>
        </row>
        <row r="388">
          <cell r="B388" t="str">
            <v>4.1.129</v>
          </cell>
          <cell r="D388" t="str">
            <v>24.16.25</v>
          </cell>
          <cell r="E388" t="str">
            <v>Tubo De concreto D=1,50m classe CA-3</v>
          </cell>
          <cell r="F388" t="str">
            <v>m</v>
          </cell>
        </row>
        <row r="389">
          <cell r="B389" t="str">
            <v>4.1.130</v>
          </cell>
          <cell r="D389" t="str">
            <v>24.16.26</v>
          </cell>
          <cell r="E389" t="str">
            <v>Tubo De concreto D=1,50m classe CA-4</v>
          </cell>
          <cell r="F389" t="str">
            <v>m</v>
          </cell>
        </row>
        <row r="390">
          <cell r="B390" t="str">
            <v>4.1.131</v>
          </cell>
          <cell r="D390" t="str">
            <v>24.16.27</v>
          </cell>
          <cell r="E390" t="str">
            <v>Tubo de concreto simples D=0,40m</v>
          </cell>
          <cell r="F390" t="str">
            <v>m</v>
          </cell>
        </row>
        <row r="391">
          <cell r="B391" t="str">
            <v>4.1.132</v>
          </cell>
          <cell r="D391" t="str">
            <v>24.16.28</v>
          </cell>
          <cell r="E391" t="str">
            <v>Tubo de concreto simples D=0,60m</v>
          </cell>
          <cell r="F391" t="str">
            <v>m</v>
          </cell>
        </row>
        <row r="392">
          <cell r="B392" t="str">
            <v>4.1.133</v>
          </cell>
          <cell r="D392" t="str">
            <v>24.16.29</v>
          </cell>
          <cell r="F392" t="str">
            <v>m</v>
          </cell>
        </row>
        <row r="393">
          <cell r="B393" t="str">
            <v>4.1.134</v>
          </cell>
          <cell r="D393" t="str">
            <v>24.16.30</v>
          </cell>
          <cell r="F393" t="str">
            <v>m</v>
          </cell>
        </row>
        <row r="394">
          <cell r="B394" t="str">
            <v>4.1.135</v>
          </cell>
          <cell r="D394" t="str">
            <v>24.16.31</v>
          </cell>
          <cell r="F394" t="str">
            <v>m</v>
          </cell>
        </row>
        <row r="395">
          <cell r="B395" t="str">
            <v>4.1.136</v>
          </cell>
          <cell r="D395" t="str">
            <v>24.16.32</v>
          </cell>
          <cell r="F395" t="str">
            <v>m</v>
          </cell>
        </row>
        <row r="396">
          <cell r="B396" t="str">
            <v>4.1.137</v>
          </cell>
          <cell r="D396" t="str">
            <v>24.18.01</v>
          </cell>
          <cell r="E396" t="str">
            <v>Canaleta concreto 40 cm</v>
          </cell>
          <cell r="F396" t="str">
            <v>m</v>
          </cell>
        </row>
        <row r="397">
          <cell r="B397" t="str">
            <v>4.1.138</v>
          </cell>
          <cell r="D397" t="str">
            <v>24.18.02</v>
          </cell>
          <cell r="E397" t="str">
            <v>Canaleta concreto 60 cm</v>
          </cell>
          <cell r="F397" t="str">
            <v>m</v>
          </cell>
        </row>
        <row r="398">
          <cell r="B398" t="str">
            <v>4.1.139</v>
          </cell>
          <cell r="D398" t="str">
            <v>24.18.03</v>
          </cell>
          <cell r="E398" t="str">
            <v>Canaleta concreto 80 cm</v>
          </cell>
          <cell r="F398" t="str">
            <v>m</v>
          </cell>
        </row>
        <row r="399">
          <cell r="B399" t="str">
            <v>4.1.140</v>
          </cell>
          <cell r="D399" t="str">
            <v>24.19.01</v>
          </cell>
          <cell r="E399" t="str">
            <v>Lastro de concreto Fck 10 MPa</v>
          </cell>
          <cell r="F399" t="str">
            <v>m³</v>
          </cell>
        </row>
        <row r="400">
          <cell r="B400" t="str">
            <v>4.1.141</v>
          </cell>
          <cell r="D400" t="str">
            <v>24.19.02</v>
          </cell>
          <cell r="E400" t="str">
            <v>Sarjeta pré-fabricada de concreto Fck 15 MPa</v>
          </cell>
          <cell r="F400" t="str">
            <v>m²</v>
          </cell>
        </row>
        <row r="401">
          <cell r="B401" t="str">
            <v>4.1.142</v>
          </cell>
          <cell r="D401" t="str">
            <v>24.19.03</v>
          </cell>
          <cell r="E401" t="str">
            <v>Guia pre-fabricada concreto Fck 15 MPa</v>
          </cell>
          <cell r="F401" t="str">
            <v>m</v>
          </cell>
        </row>
        <row r="402">
          <cell r="B402" t="str">
            <v>4.1.143</v>
          </cell>
          <cell r="D402" t="str">
            <v>24.19.04</v>
          </cell>
          <cell r="E402" t="str">
            <v>Sarjeta concreto Fck 15 MPa</v>
          </cell>
          <cell r="F402" t="str">
            <v>m³</v>
          </cell>
        </row>
        <row r="403">
          <cell r="B403" t="str">
            <v>4.1.144</v>
          </cell>
          <cell r="D403" t="str">
            <v>24.19.05</v>
          </cell>
          <cell r="E403" t="str">
            <v>Guia concreto Fck 15 MPa</v>
          </cell>
          <cell r="F403" t="str">
            <v>m³</v>
          </cell>
        </row>
        <row r="404">
          <cell r="B404" t="str">
            <v>4.1.145</v>
          </cell>
          <cell r="D404" t="str">
            <v>24.19.06</v>
          </cell>
          <cell r="E404" t="str">
            <v>Telar e tampão de ferro fundido</v>
          </cell>
          <cell r="F404" t="str">
            <v>un</v>
          </cell>
        </row>
        <row r="405">
          <cell r="B405" t="str">
            <v>4.1.146</v>
          </cell>
          <cell r="D405" t="str">
            <v>24.19.07</v>
          </cell>
          <cell r="E405" t="str">
            <v>Grelha de concreto 0,10 X ,094 x 1,20m</v>
          </cell>
          <cell r="F405" t="str">
            <v>un</v>
          </cell>
        </row>
        <row r="406">
          <cell r="B406" t="str">
            <v>4.1.147</v>
          </cell>
          <cell r="D406" t="str">
            <v>24.19.07.01</v>
          </cell>
          <cell r="F406" t="str">
            <v>un</v>
          </cell>
        </row>
        <row r="407">
          <cell r="B407" t="str">
            <v>4.1.148</v>
          </cell>
          <cell r="D407" t="str">
            <v>24.19.08</v>
          </cell>
          <cell r="E407" t="str">
            <v xml:space="preserve">Grelha de fºfº p/ boca de lobo tipo GRS-135 </v>
          </cell>
          <cell r="F407" t="str">
            <v>un</v>
          </cell>
        </row>
        <row r="408">
          <cell r="B408" t="str">
            <v>4.1.149</v>
          </cell>
          <cell r="D408" t="str">
            <v>24.20.01</v>
          </cell>
          <cell r="E408" t="str">
            <v>Tubo aço corr.galv.met.não destrutivo</v>
          </cell>
          <cell r="F408" t="str">
            <v>kg</v>
          </cell>
        </row>
        <row r="409">
          <cell r="B409" t="str">
            <v>4.1.150</v>
          </cell>
          <cell r="D409" t="str">
            <v>24.20.02</v>
          </cell>
          <cell r="E409" t="str">
            <v>Tubo aço corr.epoxy met.não destrutivo</v>
          </cell>
          <cell r="F409" t="str">
            <v>kg</v>
          </cell>
        </row>
        <row r="410">
          <cell r="B410" t="str">
            <v>4.1.151</v>
          </cell>
          <cell r="D410" t="str">
            <v>24.20.03</v>
          </cell>
          <cell r="E410" t="str">
            <v>Tubo aço corr.galv.met. destrutivo</v>
          </cell>
          <cell r="F410" t="str">
            <v>kg</v>
          </cell>
        </row>
        <row r="411">
          <cell r="B411" t="str">
            <v>4.1.152</v>
          </cell>
          <cell r="D411" t="str">
            <v>24.20.04</v>
          </cell>
          <cell r="E411" t="str">
            <v>Tubo aço corr.epoxy met. destrutivo</v>
          </cell>
          <cell r="F411" t="str">
            <v>kg</v>
          </cell>
        </row>
        <row r="412">
          <cell r="B412" t="str">
            <v>4.1.153</v>
          </cell>
          <cell r="D412" t="str">
            <v>24.21.01</v>
          </cell>
          <cell r="E412" t="str">
            <v>Broca de concreto armado D=20,00cm</v>
          </cell>
          <cell r="F412" t="str">
            <v>m</v>
          </cell>
        </row>
        <row r="413">
          <cell r="B413" t="str">
            <v>4.1.154</v>
          </cell>
          <cell r="D413" t="str">
            <v>24.21.02</v>
          </cell>
          <cell r="E413" t="str">
            <v>Broca de concreto armado D=25,00cm</v>
          </cell>
          <cell r="F413" t="str">
            <v>m</v>
          </cell>
        </row>
        <row r="414">
          <cell r="B414" t="str">
            <v>4.1.155</v>
          </cell>
          <cell r="D414" t="str">
            <v>24.21.03</v>
          </cell>
          <cell r="E414" t="str">
            <v>Broca de concreto armado D=15,00cm</v>
          </cell>
          <cell r="F414" t="str">
            <v>m</v>
          </cell>
        </row>
        <row r="416">
          <cell r="B416" t="str">
            <v>Cód. Colinas</v>
          </cell>
          <cell r="D416" t="str">
            <v>Código</v>
          </cell>
          <cell r="E416" t="str">
            <v>Serviços</v>
          </cell>
          <cell r="F416" t="str">
            <v>Unid.</v>
          </cell>
        </row>
        <row r="419">
          <cell r="D419" t="str">
            <v>FASE-25 OBRAS DE CONTENÇÃO</v>
          </cell>
        </row>
        <row r="420">
          <cell r="B420" t="str">
            <v>5.1.1</v>
          </cell>
          <cell r="D420" t="str">
            <v>25.01.01</v>
          </cell>
          <cell r="E420" t="str">
            <v>Aterro de acesso</v>
          </cell>
          <cell r="F420" t="str">
            <v>m³</v>
          </cell>
        </row>
        <row r="421">
          <cell r="B421" t="str">
            <v>5.1.2</v>
          </cell>
          <cell r="D421" t="str">
            <v>25.01.03.05</v>
          </cell>
          <cell r="E421" t="str">
            <v>At. Solo cim. 6% pulv.</v>
          </cell>
          <cell r="F421" t="str">
            <v>m³</v>
          </cell>
        </row>
        <row r="422">
          <cell r="B422" t="str">
            <v>5.1.3</v>
          </cell>
          <cell r="D422" t="str">
            <v>25.02.01</v>
          </cell>
          <cell r="E422" t="str">
            <v>Escavação manual para obras sem explosivos</v>
          </cell>
          <cell r="F422" t="str">
            <v>m³</v>
          </cell>
        </row>
        <row r="423">
          <cell r="B423" t="str">
            <v>5.1.4</v>
          </cell>
          <cell r="D423" t="str">
            <v>25.02.02</v>
          </cell>
          <cell r="E423" t="str">
            <v>Escavação mecânica para obras sem explosivos</v>
          </cell>
          <cell r="F423" t="str">
            <v>m³</v>
          </cell>
        </row>
        <row r="424">
          <cell r="B424" t="str">
            <v>5.1.5</v>
          </cell>
          <cell r="D424" t="str">
            <v>25.02.03</v>
          </cell>
          <cell r="E424" t="str">
            <v>Escavação mecânica para obras com explosivo</v>
          </cell>
          <cell r="F424" t="str">
            <v>m³</v>
          </cell>
        </row>
        <row r="425">
          <cell r="B425" t="str">
            <v>5.1.6</v>
          </cell>
          <cell r="D425" t="str">
            <v>25.02.04</v>
          </cell>
          <cell r="E425" t="str">
            <v>Escavação corta-rio sem explosivo</v>
          </cell>
          <cell r="F425" t="str">
            <v>m³</v>
          </cell>
        </row>
        <row r="426">
          <cell r="B426" t="str">
            <v>5.1.7</v>
          </cell>
          <cell r="D426" t="str">
            <v>25.02.05</v>
          </cell>
          <cell r="E426" t="str">
            <v>Escavação corta-rio com explosivo</v>
          </cell>
          <cell r="F426" t="str">
            <v>m³</v>
          </cell>
        </row>
        <row r="427">
          <cell r="B427" t="str">
            <v>5.1.8</v>
          </cell>
          <cell r="D427" t="str">
            <v>25.02.06</v>
          </cell>
          <cell r="E427" t="str">
            <v>Escavação fund., bueiro ou dreno sem expl. até 2 m</v>
          </cell>
          <cell r="F427" t="str">
            <v>m³</v>
          </cell>
        </row>
        <row r="428">
          <cell r="B428" t="str">
            <v>5.1.9</v>
          </cell>
          <cell r="D428" t="str">
            <v>25.02.07</v>
          </cell>
          <cell r="E428" t="str">
            <v>Acresc. p/Escav. 1,5 m profundidade, além 2m</v>
          </cell>
          <cell r="F428" t="str">
            <v>m³</v>
          </cell>
        </row>
        <row r="429">
          <cell r="B429" t="str">
            <v>5.1.10</v>
          </cell>
          <cell r="D429" t="str">
            <v>25.02.08</v>
          </cell>
          <cell r="E429" t="str">
            <v>Escavação fund., bueiro ou dreno c/expl. até 2 m</v>
          </cell>
          <cell r="F429" t="str">
            <v>m³</v>
          </cell>
        </row>
        <row r="430">
          <cell r="B430" t="str">
            <v>5.1.11</v>
          </cell>
          <cell r="D430" t="str">
            <v>25.02.09</v>
          </cell>
          <cell r="E430" t="str">
            <v>Acresc.escav. ensec.explos.c/ 1,5m prof. além 2m</v>
          </cell>
          <cell r="F430" t="str">
            <v>m³</v>
          </cell>
        </row>
        <row r="431">
          <cell r="B431" t="str">
            <v>5.1.12</v>
          </cell>
          <cell r="D431" t="str">
            <v>25.02.10</v>
          </cell>
          <cell r="E431" t="str">
            <v>Escavação fund. dentro ensec. sem expl. até 3m</v>
          </cell>
          <cell r="F431" t="str">
            <v>m³</v>
          </cell>
        </row>
        <row r="432">
          <cell r="B432" t="str">
            <v>5.1.13</v>
          </cell>
          <cell r="D432" t="str">
            <v>25.02.11</v>
          </cell>
          <cell r="E432" t="str">
            <v>Acresc. p/escav. ensec. p/cada 1m prof. além 3m</v>
          </cell>
          <cell r="F432" t="str">
            <v>m³</v>
          </cell>
        </row>
        <row r="433">
          <cell r="B433" t="str">
            <v>5.1.14</v>
          </cell>
          <cell r="D433" t="str">
            <v>25.02.12</v>
          </cell>
          <cell r="E433" t="str">
            <v>Escavação fund. dentro ensec. com expl. até 3 m</v>
          </cell>
          <cell r="F433" t="str">
            <v>m³</v>
          </cell>
        </row>
        <row r="434">
          <cell r="B434" t="str">
            <v>5.1.15</v>
          </cell>
          <cell r="D434" t="str">
            <v>25.02.13</v>
          </cell>
          <cell r="E434" t="str">
            <v>Acresc. p/escav. ensec.c/explos.c/ 1,5m além 3m</v>
          </cell>
          <cell r="F434" t="str">
            <v>m³</v>
          </cell>
        </row>
        <row r="435">
          <cell r="B435" t="str">
            <v>5.1.16</v>
          </cell>
          <cell r="D435" t="str">
            <v>25.03.01</v>
          </cell>
          <cell r="E435" t="str">
            <v xml:space="preserve">Parede ensecadeira com prancha - esp. 2" </v>
          </cell>
          <cell r="F435" t="str">
            <v>m²</v>
          </cell>
        </row>
        <row r="436">
          <cell r="B436" t="str">
            <v>5.1.17</v>
          </cell>
          <cell r="D436" t="str">
            <v>25.03.02</v>
          </cell>
          <cell r="E436" t="str">
            <v xml:space="preserve">Parede ensecadeira com prancha - esp. 3" </v>
          </cell>
          <cell r="F436" t="str">
            <v>m²</v>
          </cell>
        </row>
        <row r="437">
          <cell r="B437" t="str">
            <v>5.1.18</v>
          </cell>
          <cell r="D437" t="str">
            <v>25.03.04</v>
          </cell>
          <cell r="E437" t="str">
            <v>Argila ench. ensecadeira, incl. apiloamento</v>
          </cell>
          <cell r="F437" t="str">
            <v>m³</v>
          </cell>
        </row>
        <row r="438">
          <cell r="B438" t="str">
            <v>5.1.19</v>
          </cell>
          <cell r="D438" t="str">
            <v>25.03.05</v>
          </cell>
          <cell r="E438" t="str">
            <v>Esgotamento continuo água</v>
          </cell>
          <cell r="F438" t="str">
            <v>m³</v>
          </cell>
        </row>
        <row r="439">
          <cell r="B439" t="str">
            <v>5.1.20</v>
          </cell>
          <cell r="D439" t="str">
            <v>25.03.06</v>
          </cell>
          <cell r="E439" t="str">
            <v>Escoramento de valas/cavas p/ fund. contínuo</v>
          </cell>
          <cell r="F439" t="str">
            <v>m²</v>
          </cell>
        </row>
        <row r="440">
          <cell r="B440" t="str">
            <v>5.1.21</v>
          </cell>
          <cell r="D440" t="str">
            <v>25.03.08</v>
          </cell>
          <cell r="E440" t="str">
            <v>Escoramento para formas</v>
          </cell>
          <cell r="F440" t="str">
            <v>m²</v>
          </cell>
        </row>
        <row r="441">
          <cell r="B441" t="str">
            <v>5.1.22</v>
          </cell>
          <cell r="D441" t="str">
            <v>25.04.01</v>
          </cell>
          <cell r="E441" t="str">
            <v>Estaca concreto pre-moldado20cm 20/25 T</v>
          </cell>
          <cell r="F441" t="str">
            <v>m</v>
          </cell>
        </row>
        <row r="442">
          <cell r="B442" t="str">
            <v>5.1.23</v>
          </cell>
          <cell r="D442" t="str">
            <v>25.04.02</v>
          </cell>
          <cell r="E442" t="str">
            <v xml:space="preserve">Estaca concreto pre-moldado25cm - 30/35 T </v>
          </cell>
          <cell r="F442" t="str">
            <v>m</v>
          </cell>
        </row>
        <row r="443">
          <cell r="B443" t="str">
            <v>5.1.24</v>
          </cell>
          <cell r="D443" t="str">
            <v>25.04.03</v>
          </cell>
          <cell r="E443" t="str">
            <v>Estaca concreto pre-moldado30cm - 40/45 T</v>
          </cell>
          <cell r="F443" t="str">
            <v>m</v>
          </cell>
        </row>
        <row r="444">
          <cell r="B444" t="str">
            <v>5.1.25</v>
          </cell>
          <cell r="D444" t="str">
            <v>25.04.04</v>
          </cell>
          <cell r="E444" t="str">
            <v>Estaca concreto pre-moldado35cm 50/60 T</v>
          </cell>
          <cell r="F444" t="str">
            <v>m</v>
          </cell>
        </row>
        <row r="445">
          <cell r="B445" t="str">
            <v>5.1.26</v>
          </cell>
          <cell r="D445" t="str">
            <v>25.04.05</v>
          </cell>
          <cell r="E445" t="str">
            <v>Estaca concreto pre-moldado40cm - 70/80 T</v>
          </cell>
          <cell r="F445" t="str">
            <v>m</v>
          </cell>
        </row>
        <row r="446">
          <cell r="B446" t="str">
            <v>5.1.27</v>
          </cell>
          <cell r="D446" t="str">
            <v>25.04.06</v>
          </cell>
          <cell r="E446" t="str">
            <v>Estaca metálica, fornec.e cravação</v>
          </cell>
          <cell r="F446" t="str">
            <v>kg</v>
          </cell>
        </row>
        <row r="447">
          <cell r="B447" t="str">
            <v>5.1.28</v>
          </cell>
          <cell r="D447" t="str">
            <v>25.04.07</v>
          </cell>
          <cell r="E447" t="str">
            <v>Estaca de madeira D=20cm - 8ton</v>
          </cell>
          <cell r="F447" t="str">
            <v>m</v>
          </cell>
        </row>
        <row r="448">
          <cell r="B448" t="str">
            <v>5.1.29</v>
          </cell>
          <cell r="D448" t="str">
            <v>25.04.08</v>
          </cell>
          <cell r="E448" t="str">
            <v>Estaca de madeira D=25cm - 15ton</v>
          </cell>
          <cell r="F448" t="str">
            <v>m</v>
          </cell>
        </row>
        <row r="449">
          <cell r="B449" t="str">
            <v>5.1.30</v>
          </cell>
          <cell r="D449" t="str">
            <v>25.04.09</v>
          </cell>
          <cell r="E449" t="str">
            <v>Estaca raiz em solo D= 15cm</v>
          </cell>
          <cell r="F449" t="str">
            <v>m</v>
          </cell>
        </row>
        <row r="450">
          <cell r="B450" t="str">
            <v>5.1.31</v>
          </cell>
          <cell r="D450" t="str">
            <v>25.04.10</v>
          </cell>
          <cell r="E450" t="str">
            <v>Estaca raiz em solo D= 16cm</v>
          </cell>
          <cell r="F450" t="str">
            <v>m</v>
          </cell>
        </row>
        <row r="451">
          <cell r="B451" t="str">
            <v>5.1.32</v>
          </cell>
          <cell r="D451" t="str">
            <v>25.04.11</v>
          </cell>
          <cell r="E451" t="str">
            <v>Estaca raiz em solo D= 20cm</v>
          </cell>
          <cell r="F451" t="str">
            <v>m</v>
          </cell>
        </row>
        <row r="452">
          <cell r="B452" t="str">
            <v>5.1.33</v>
          </cell>
          <cell r="D452" t="str">
            <v>25.04.12</v>
          </cell>
          <cell r="E452" t="str">
            <v>Estaca raiz em solo D= 25cm</v>
          </cell>
          <cell r="F452" t="str">
            <v>m</v>
          </cell>
        </row>
        <row r="453">
          <cell r="B453" t="str">
            <v>5.1.34</v>
          </cell>
          <cell r="D453" t="str">
            <v>25.04.13</v>
          </cell>
          <cell r="E453" t="str">
            <v>Estaca raiz em solo D= 31cm</v>
          </cell>
          <cell r="F453" t="str">
            <v>m</v>
          </cell>
        </row>
        <row r="454">
          <cell r="B454" t="str">
            <v>5.1.35</v>
          </cell>
          <cell r="D454" t="str">
            <v>25.04.14</v>
          </cell>
          <cell r="E454" t="str">
            <v>Estaca raiz em solo D= 40cm</v>
          </cell>
          <cell r="F454" t="str">
            <v>m</v>
          </cell>
        </row>
        <row r="455">
          <cell r="B455" t="str">
            <v>5.1.36</v>
          </cell>
          <cell r="D455" t="str">
            <v>25.04.15</v>
          </cell>
          <cell r="E455" t="str">
            <v>Estaca raiz em rocha alterada D= 15cm</v>
          </cell>
          <cell r="F455" t="str">
            <v>m</v>
          </cell>
        </row>
        <row r="456">
          <cell r="B456" t="str">
            <v>5.1.37</v>
          </cell>
          <cell r="D456" t="str">
            <v>25.04.16</v>
          </cell>
          <cell r="E456" t="str">
            <v>Estaca raiz em rocha alterada D= 16cm</v>
          </cell>
          <cell r="F456" t="str">
            <v>m</v>
          </cell>
        </row>
        <row r="457">
          <cell r="B457" t="str">
            <v>5.1.38</v>
          </cell>
          <cell r="D457" t="str">
            <v>25.04.17</v>
          </cell>
          <cell r="E457" t="str">
            <v>Estaca raiz em rocha alterada D= 20cm</v>
          </cell>
          <cell r="F457" t="str">
            <v>m</v>
          </cell>
        </row>
        <row r="458">
          <cell r="B458" t="str">
            <v>5.1.39</v>
          </cell>
          <cell r="D458" t="str">
            <v>25.04.18</v>
          </cell>
          <cell r="E458" t="str">
            <v>Estaca raiz em rocha alterada D= 25cm</v>
          </cell>
          <cell r="F458" t="str">
            <v>m</v>
          </cell>
        </row>
        <row r="459">
          <cell r="B459" t="str">
            <v>5.1.40</v>
          </cell>
          <cell r="D459" t="str">
            <v>25.04.19</v>
          </cell>
          <cell r="E459" t="str">
            <v>Estaca raiz em rocha alterada D= 31cm</v>
          </cell>
          <cell r="F459" t="str">
            <v>m</v>
          </cell>
        </row>
        <row r="460">
          <cell r="B460" t="str">
            <v>5.1.41</v>
          </cell>
          <cell r="D460" t="str">
            <v>25.04.20</v>
          </cell>
          <cell r="E460" t="str">
            <v>Estaca raiz em rocha alterada D= 40cm</v>
          </cell>
          <cell r="F460" t="str">
            <v>m</v>
          </cell>
        </row>
        <row r="461">
          <cell r="B461" t="str">
            <v>5.1.42</v>
          </cell>
          <cell r="D461" t="str">
            <v>25.04.21</v>
          </cell>
          <cell r="E461" t="str">
            <v>Estaca raiz - Taxa de instalação equipamento</v>
          </cell>
          <cell r="F461" t="str">
            <v>un</v>
          </cell>
        </row>
        <row r="462">
          <cell r="B462" t="str">
            <v>5.1.43</v>
          </cell>
          <cell r="D462" t="str">
            <v>25.05.01</v>
          </cell>
          <cell r="E462" t="str">
            <v>Andaime de madeira</v>
          </cell>
          <cell r="F462" t="str">
            <v>m³</v>
          </cell>
        </row>
        <row r="463">
          <cell r="B463" t="str">
            <v>5.1.44</v>
          </cell>
          <cell r="D463" t="str">
            <v>25.05.02</v>
          </cell>
          <cell r="E463" t="str">
            <v>Andaime tubular</v>
          </cell>
          <cell r="F463" t="str">
            <v>m³</v>
          </cell>
        </row>
        <row r="464">
          <cell r="B464" t="str">
            <v>5.1.45</v>
          </cell>
          <cell r="D464" t="str">
            <v>25.06.01</v>
          </cell>
          <cell r="E464" t="str">
            <v>Forma plana para conc. armado comum</v>
          </cell>
          <cell r="F464" t="str">
            <v>m²</v>
          </cell>
        </row>
        <row r="465">
          <cell r="B465" t="str">
            <v>5.1.46</v>
          </cell>
          <cell r="D465" t="str">
            <v>25.06.02</v>
          </cell>
          <cell r="E465" t="str">
            <v>Formas para concreto protendido ou aparente</v>
          </cell>
          <cell r="F465" t="str">
            <v>m²</v>
          </cell>
        </row>
        <row r="466">
          <cell r="B466" t="str">
            <v>5.1.47</v>
          </cell>
          <cell r="D466" t="str">
            <v>25.07.01</v>
          </cell>
          <cell r="E466" t="str">
            <v>Aço CA-25</v>
          </cell>
          <cell r="F466" t="str">
            <v>kg</v>
          </cell>
        </row>
        <row r="467">
          <cell r="B467" t="str">
            <v>5.1.48</v>
          </cell>
          <cell r="D467" t="str">
            <v>25.07.02</v>
          </cell>
          <cell r="E467" t="str">
            <v>Aço CA-50</v>
          </cell>
          <cell r="F467" t="str">
            <v>kg</v>
          </cell>
        </row>
        <row r="468">
          <cell r="B468" t="str">
            <v>5.1.49</v>
          </cell>
          <cell r="D468" t="str">
            <v>25.07.03</v>
          </cell>
          <cell r="E468" t="str">
            <v>Aço CA-60</v>
          </cell>
          <cell r="F468" t="str">
            <v>kg</v>
          </cell>
        </row>
        <row r="469">
          <cell r="B469" t="str">
            <v>5.1.50</v>
          </cell>
          <cell r="D469" t="str">
            <v>25.07.04</v>
          </cell>
          <cell r="E469" t="str">
            <v>Aço para concreto protendido</v>
          </cell>
          <cell r="F469" t="str">
            <v>kg</v>
          </cell>
        </row>
        <row r="470">
          <cell r="B470" t="str">
            <v>5.1.51</v>
          </cell>
          <cell r="D470" t="str">
            <v>25.07.05</v>
          </cell>
          <cell r="E470" t="str">
            <v>Tela metálica</v>
          </cell>
          <cell r="F470" t="str">
            <v>kg</v>
          </cell>
        </row>
        <row r="471">
          <cell r="B471" t="str">
            <v>5.1.52</v>
          </cell>
          <cell r="D471" t="str">
            <v>25.07.06</v>
          </cell>
          <cell r="E471" t="str">
            <v xml:space="preserve">Aço para concreto protendido tipo Dywidag </v>
          </cell>
          <cell r="F471" t="str">
            <v>kg</v>
          </cell>
        </row>
        <row r="472">
          <cell r="B472" t="str">
            <v>5.1.53</v>
          </cell>
          <cell r="D472" t="str">
            <v>25.08.02</v>
          </cell>
          <cell r="E472" t="str">
            <v>Apar. anc. p/ cabos de protensão ativo de 12 f -8 mm</v>
          </cell>
          <cell r="F472" t="str">
            <v>un</v>
          </cell>
        </row>
        <row r="473">
          <cell r="B473" t="str">
            <v>5.1.54</v>
          </cell>
          <cell r="D473" t="str">
            <v>25.08.03</v>
          </cell>
          <cell r="E473" t="str">
            <v>Apar. anc. p/ cabos de protensão ativo de 4 f -1/2"</v>
          </cell>
          <cell r="F473" t="str">
            <v>un</v>
          </cell>
        </row>
        <row r="474">
          <cell r="B474" t="str">
            <v>5.1.55</v>
          </cell>
          <cell r="D474" t="str">
            <v>25.08.04</v>
          </cell>
          <cell r="E474" t="str">
            <v>Apar. anc. p/ cabos de protensão ativo de 6 f -1/2"</v>
          </cell>
          <cell r="F474" t="str">
            <v>un</v>
          </cell>
        </row>
        <row r="475">
          <cell r="B475" t="str">
            <v>5.1.56</v>
          </cell>
          <cell r="D475" t="str">
            <v>25.08.05</v>
          </cell>
          <cell r="E475" t="str">
            <v>Apar. anc. p/ cabos de protensão ativo de 12 f -1/2"</v>
          </cell>
          <cell r="F475" t="str">
            <v>un</v>
          </cell>
        </row>
        <row r="476">
          <cell r="B476" t="str">
            <v>5.1.57</v>
          </cell>
          <cell r="D476" t="str">
            <v>25.08.06</v>
          </cell>
          <cell r="E476" t="str">
            <v>Apar. anc. p/ cabos de protensão ativo de 19 f -1/2"</v>
          </cell>
          <cell r="F476" t="str">
            <v>un</v>
          </cell>
        </row>
        <row r="477">
          <cell r="B477" t="str">
            <v>5.1.58</v>
          </cell>
          <cell r="D477" t="str">
            <v>25.08.07</v>
          </cell>
          <cell r="E477" t="str">
            <v>Apar. anc. p/ cabos de protensão ativo de 22 f -1/2"</v>
          </cell>
          <cell r="F477" t="str">
            <v>un</v>
          </cell>
        </row>
        <row r="478">
          <cell r="B478" t="str">
            <v>5.1.59</v>
          </cell>
          <cell r="D478" t="str">
            <v>25.08.09</v>
          </cell>
          <cell r="E478" t="str">
            <v>Apar. anc. p/ cabos de protensão pas. de 4 f -1/2"</v>
          </cell>
          <cell r="F478" t="str">
            <v>un</v>
          </cell>
        </row>
        <row r="479">
          <cell r="B479" t="str">
            <v>5.1.60</v>
          </cell>
          <cell r="D479" t="str">
            <v>25.08.10</v>
          </cell>
          <cell r="E479" t="str">
            <v>Apar. anc. p/ cabos de protensão pas. de 6 f -1/2"</v>
          </cell>
          <cell r="F479" t="str">
            <v>un</v>
          </cell>
        </row>
        <row r="480">
          <cell r="B480" t="str">
            <v>5.1.61</v>
          </cell>
          <cell r="D480" t="str">
            <v>25.08.12</v>
          </cell>
          <cell r="E480" t="str">
            <v>Apar. anc. p/ cabos de protensão pas. de 19 f -1/2"</v>
          </cell>
          <cell r="F480" t="str">
            <v>un</v>
          </cell>
        </row>
        <row r="481">
          <cell r="B481" t="str">
            <v>5.1.62</v>
          </cell>
          <cell r="D481" t="str">
            <v>25.08.15.01</v>
          </cell>
          <cell r="E481" t="str">
            <v>Tiran. 40 TF 5F D= 1/2"</v>
          </cell>
          <cell r="F481" t="str">
            <v>m</v>
          </cell>
        </row>
        <row r="482">
          <cell r="B482" t="str">
            <v>5.1.63</v>
          </cell>
          <cell r="D482" t="str">
            <v>25.08.15.02</v>
          </cell>
          <cell r="E482" t="str">
            <v>Tiran. 60 TF 8F D= 1/2"</v>
          </cell>
          <cell r="F482" t="str">
            <v>m</v>
          </cell>
        </row>
        <row r="483">
          <cell r="B483" t="str">
            <v>5.1.64</v>
          </cell>
          <cell r="D483" t="str">
            <v>25.08.15.03</v>
          </cell>
          <cell r="E483" t="str">
            <v>Tiran. 80 TF 10F D=1/2"</v>
          </cell>
          <cell r="F483" t="str">
            <v>m</v>
          </cell>
        </row>
        <row r="484">
          <cell r="B484" t="str">
            <v>5.1.65</v>
          </cell>
          <cell r="D484" t="str">
            <v>25.08.15.04</v>
          </cell>
          <cell r="E484" t="str">
            <v>Tiran. 100TF 12F D=1/2"</v>
          </cell>
          <cell r="F484" t="str">
            <v>m</v>
          </cell>
        </row>
        <row r="485">
          <cell r="B485" t="str">
            <v>5.1.66</v>
          </cell>
          <cell r="D485" t="str">
            <v>25.08.16.02</v>
          </cell>
          <cell r="E485" t="str">
            <v>Termo fixo para tirante 40tf 8 D= 1/2"</v>
          </cell>
          <cell r="F485" t="str">
            <v>un</v>
          </cell>
        </row>
        <row r="486">
          <cell r="B486" t="str">
            <v>5.1.67</v>
          </cell>
          <cell r="D486" t="str">
            <v>25.08.16.02</v>
          </cell>
          <cell r="E486" t="str">
            <v>Termo fixo para tirante 60tf 8 D= 1/2"</v>
          </cell>
          <cell r="F486" t="str">
            <v>un</v>
          </cell>
        </row>
        <row r="487">
          <cell r="B487" t="str">
            <v>5.1.68</v>
          </cell>
          <cell r="D487" t="str">
            <v>25.08.16.03</v>
          </cell>
          <cell r="E487" t="str">
            <v>Termo fixo para tirante 80tf 10 D= 1/2"</v>
          </cell>
          <cell r="F487" t="str">
            <v>un</v>
          </cell>
        </row>
        <row r="488">
          <cell r="B488" t="str">
            <v>5.1.69</v>
          </cell>
          <cell r="D488" t="str">
            <v>25.09.01</v>
          </cell>
          <cell r="E488" t="str">
            <v>Concreto Fck 10 MPa</v>
          </cell>
          <cell r="F488" t="str">
            <v>m³</v>
          </cell>
        </row>
        <row r="489">
          <cell r="B489" t="str">
            <v>5.1.70</v>
          </cell>
          <cell r="D489" t="str">
            <v>25.09.02</v>
          </cell>
          <cell r="E489" t="str">
            <v>Concreto Fck 15 MPa</v>
          </cell>
          <cell r="F489" t="str">
            <v>m³</v>
          </cell>
        </row>
        <row r="490">
          <cell r="B490" t="str">
            <v>5.1.71</v>
          </cell>
          <cell r="D490" t="str">
            <v>25.09.03</v>
          </cell>
          <cell r="E490" t="str">
            <v>Concreto Fck 18 MPa</v>
          </cell>
          <cell r="F490" t="str">
            <v>m³</v>
          </cell>
        </row>
        <row r="491">
          <cell r="B491" t="str">
            <v>5.1.72</v>
          </cell>
          <cell r="D491" t="str">
            <v>25.09.04</v>
          </cell>
          <cell r="E491" t="str">
            <v>Concreto Fck 20 Mpa</v>
          </cell>
          <cell r="F491" t="str">
            <v>m³</v>
          </cell>
        </row>
        <row r="492">
          <cell r="B492" t="str">
            <v>5.1.73</v>
          </cell>
          <cell r="D492" t="str">
            <v>25.09.05</v>
          </cell>
          <cell r="E492" t="str">
            <v>Concreto Fck 25 MPa</v>
          </cell>
          <cell r="F492" t="str">
            <v>m³</v>
          </cell>
        </row>
        <row r="493">
          <cell r="B493" t="str">
            <v>5.1.74</v>
          </cell>
          <cell r="D493" t="str">
            <v>25.09.06</v>
          </cell>
          <cell r="E493" t="str">
            <v>Concreto Fck 30 MPa</v>
          </cell>
          <cell r="F493" t="str">
            <v>m³</v>
          </cell>
        </row>
        <row r="494">
          <cell r="B494" t="str">
            <v>5.1.75</v>
          </cell>
          <cell r="D494" t="str">
            <v>25.09.07</v>
          </cell>
          <cell r="E494" t="str">
            <v>Concreto Fck 35 Mpa</v>
          </cell>
          <cell r="F494" t="str">
            <v>m³</v>
          </cell>
        </row>
        <row r="495">
          <cell r="B495" t="str">
            <v>5.1.76</v>
          </cell>
          <cell r="D495" t="str">
            <v>25.09.08</v>
          </cell>
          <cell r="E495" t="str">
            <v>Concreto Ciclópico</v>
          </cell>
          <cell r="F495" t="str">
            <v>m³</v>
          </cell>
        </row>
        <row r="496">
          <cell r="B496" t="str">
            <v>5.1.77</v>
          </cell>
          <cell r="D496" t="str">
            <v>25.09.10</v>
          </cell>
          <cell r="E496" t="str">
            <v>Concreto Projetado</v>
          </cell>
          <cell r="F496" t="str">
            <v>m³</v>
          </cell>
        </row>
        <row r="497">
          <cell r="B497" t="str">
            <v>5.1.78</v>
          </cell>
          <cell r="D497" t="str">
            <v>25.09.11</v>
          </cell>
          <cell r="E497" t="str">
            <v>Bombeamento concreto qualquer resistência</v>
          </cell>
          <cell r="F497" t="str">
            <v>m³</v>
          </cell>
        </row>
        <row r="498">
          <cell r="B498" t="str">
            <v>5.1.79</v>
          </cell>
          <cell r="D498" t="str">
            <v>25.09.12</v>
          </cell>
          <cell r="E498" t="str">
            <v>Injeção de calda de cimento</v>
          </cell>
          <cell r="F498" t="str">
            <v>kg</v>
          </cell>
        </row>
        <row r="499">
          <cell r="B499" t="str">
            <v>5.1.80</v>
          </cell>
          <cell r="D499" t="str">
            <v>25.09.13</v>
          </cell>
          <cell r="E499" t="str">
            <v>Concreto Fck 12 Mpa</v>
          </cell>
          <cell r="F499" t="str">
            <v>m³</v>
          </cell>
        </row>
        <row r="500">
          <cell r="B500" t="str">
            <v>5.1.81</v>
          </cell>
          <cell r="D500" t="str">
            <v>25.09.14</v>
          </cell>
          <cell r="E500" t="str">
            <v>Concreto Fck 16 MPa</v>
          </cell>
          <cell r="F500" t="str">
            <v>m³</v>
          </cell>
        </row>
        <row r="501">
          <cell r="B501" t="str">
            <v>5.1.82</v>
          </cell>
          <cell r="D501" t="str">
            <v>25.09.15</v>
          </cell>
          <cell r="E501" t="str">
            <v>Concreto Fck 40 Mpa</v>
          </cell>
          <cell r="F501" t="str">
            <v>m³</v>
          </cell>
        </row>
        <row r="502">
          <cell r="B502" t="str">
            <v>5.1.83</v>
          </cell>
          <cell r="D502" t="str">
            <v>25.10.01</v>
          </cell>
          <cell r="E502" t="str">
            <v>Perf. p/ dreno e tir.solo D=57,10mm (AX)</v>
          </cell>
          <cell r="F502" t="str">
            <v>m</v>
          </cell>
        </row>
        <row r="503">
          <cell r="B503" t="str">
            <v>5.1.84</v>
          </cell>
          <cell r="D503" t="str">
            <v>25.10.02</v>
          </cell>
          <cell r="E503" t="str">
            <v>Perf. p/ dreno e tir.solo D=73,00mm (BX)</v>
          </cell>
          <cell r="F503" t="str">
            <v>m</v>
          </cell>
        </row>
        <row r="504">
          <cell r="B504" t="str">
            <v>5.1.85</v>
          </cell>
          <cell r="D504" t="str">
            <v>25.10.03</v>
          </cell>
          <cell r="E504" t="str">
            <v>Perf. p/ dreno e tir.solo D=88,9mm (NX)</v>
          </cell>
          <cell r="F504" t="str">
            <v>m</v>
          </cell>
        </row>
        <row r="505">
          <cell r="B505" t="str">
            <v>5.1.86</v>
          </cell>
          <cell r="D505" t="str">
            <v>25.10.04</v>
          </cell>
          <cell r="E505" t="str">
            <v>Perf. p/ dreno e tir.solo D=114,30mm (HX)</v>
          </cell>
          <cell r="F505" t="str">
            <v>m</v>
          </cell>
        </row>
        <row r="506">
          <cell r="B506" t="str">
            <v>5.1.87</v>
          </cell>
          <cell r="D506" t="str">
            <v>25.10.05</v>
          </cell>
          <cell r="E506" t="str">
            <v>Perf. p/ dreno e tir.rochaalt. D=57,10mm (AX)</v>
          </cell>
          <cell r="F506" t="str">
            <v>m</v>
          </cell>
        </row>
        <row r="507">
          <cell r="B507" t="str">
            <v>5.1.88</v>
          </cell>
          <cell r="D507" t="str">
            <v>25.10.06</v>
          </cell>
          <cell r="E507" t="str">
            <v>Perf. p/ dreno e tir.rochaalt. D=73,00mm (BX)</v>
          </cell>
          <cell r="F507" t="str">
            <v>m</v>
          </cell>
        </row>
        <row r="508">
          <cell r="B508" t="str">
            <v>5.1.89</v>
          </cell>
          <cell r="D508" t="str">
            <v>25.10.07</v>
          </cell>
          <cell r="E508" t="str">
            <v>Perf. p/ dreno e tir.rochaalt. D=88,90mm (NX)</v>
          </cell>
          <cell r="F508" t="str">
            <v>m</v>
          </cell>
        </row>
        <row r="509">
          <cell r="B509" t="str">
            <v>5.1.90</v>
          </cell>
          <cell r="D509" t="str">
            <v>25.10.08</v>
          </cell>
          <cell r="E509" t="str">
            <v>Perf. p/ dreno e tir.rochaalt. D=114,30mm (HX)</v>
          </cell>
          <cell r="F509" t="str">
            <v>m</v>
          </cell>
        </row>
        <row r="510">
          <cell r="B510" t="str">
            <v>5.1.91</v>
          </cell>
          <cell r="D510" t="str">
            <v>25.10.09</v>
          </cell>
          <cell r="E510" t="str">
            <v>Perf. p/ dreno e tir.rocha sã D=57,10mm (AX)</v>
          </cell>
          <cell r="F510" t="str">
            <v>m</v>
          </cell>
        </row>
        <row r="511">
          <cell r="B511" t="str">
            <v>5.1.92</v>
          </cell>
          <cell r="D511" t="str">
            <v>25.10.10</v>
          </cell>
          <cell r="E511" t="str">
            <v>Perf. p/ dreno e tir.rocha sã D=73,00mm (BX)</v>
          </cell>
          <cell r="F511" t="str">
            <v>m</v>
          </cell>
        </row>
        <row r="512">
          <cell r="B512" t="str">
            <v>5.1.93</v>
          </cell>
          <cell r="D512" t="str">
            <v>25.10.11</v>
          </cell>
          <cell r="E512" t="str">
            <v>Perf. p/ dreno e tir.rocha sã D=88,90mm (NX)</v>
          </cell>
          <cell r="F512" t="str">
            <v>m</v>
          </cell>
        </row>
        <row r="513">
          <cell r="B513" t="str">
            <v>5.1.94</v>
          </cell>
          <cell r="D513" t="str">
            <v>25.10.12</v>
          </cell>
          <cell r="E513" t="str">
            <v>Perf. p/ dreno e tir.rocha sã D=114,30mm (HX)</v>
          </cell>
          <cell r="F513" t="str">
            <v>m</v>
          </cell>
        </row>
        <row r="514">
          <cell r="B514" t="str">
            <v>5.1.95</v>
          </cell>
          <cell r="D514" t="str">
            <v>25.11.01</v>
          </cell>
          <cell r="E514" t="str">
            <v>Enrocamento pedra arrumada</v>
          </cell>
          <cell r="F514" t="str">
            <v>m³</v>
          </cell>
        </row>
        <row r="515">
          <cell r="B515" t="str">
            <v>5.1.96</v>
          </cell>
          <cell r="D515" t="str">
            <v>25.11.02</v>
          </cell>
          <cell r="E515" t="str">
            <v>Enrocamento pedra arrumada e rejuntada</v>
          </cell>
          <cell r="F515" t="str">
            <v>m³</v>
          </cell>
        </row>
        <row r="516">
          <cell r="B516" t="str">
            <v>5.1.97</v>
          </cell>
          <cell r="D516" t="str">
            <v>25.11.03</v>
          </cell>
          <cell r="E516" t="str">
            <v>Enrrocamento pedra jogada</v>
          </cell>
          <cell r="F516" t="str">
            <v>m³</v>
          </cell>
        </row>
        <row r="517">
          <cell r="B517" t="str">
            <v>5.1.98</v>
          </cell>
          <cell r="D517" t="str">
            <v>25.11.04</v>
          </cell>
          <cell r="E517" t="str">
            <v>Gabião tipo caixa 50 cm - tela galv.</v>
          </cell>
          <cell r="F517" t="str">
            <v>m³</v>
          </cell>
        </row>
        <row r="518">
          <cell r="B518" t="str">
            <v>5.1.99</v>
          </cell>
          <cell r="D518" t="str">
            <v>25.11.05.01</v>
          </cell>
          <cell r="E518" t="str">
            <v>Gabião tipo colchão espessura 17cm - tela galv.</v>
          </cell>
          <cell r="F518" t="str">
            <v>m²</v>
          </cell>
        </row>
        <row r="519">
          <cell r="B519" t="str">
            <v>5.1.100</v>
          </cell>
          <cell r="D519" t="str">
            <v>25.11.06.01</v>
          </cell>
          <cell r="E519" t="str">
            <v>Gabião tipo colchão e= 23cm - tela galv.</v>
          </cell>
          <cell r="F519" t="str">
            <v>m²</v>
          </cell>
        </row>
        <row r="520">
          <cell r="B520" t="str">
            <v>5.1.101</v>
          </cell>
          <cell r="D520" t="str">
            <v>25.11.07.01</v>
          </cell>
          <cell r="E520" t="str">
            <v>Gabião tipo colchão espessura 30cm - tela galv.</v>
          </cell>
          <cell r="F520" t="str">
            <v>m²</v>
          </cell>
        </row>
        <row r="521">
          <cell r="B521" t="str">
            <v>5.1.102</v>
          </cell>
          <cell r="D521" t="str">
            <v>25.11.08.01</v>
          </cell>
          <cell r="E521" t="str">
            <v xml:space="preserve">Gabião tipo colchão espessura 17cm - tela pvc </v>
          </cell>
          <cell r="F521" t="str">
            <v>m²</v>
          </cell>
        </row>
        <row r="522">
          <cell r="B522" t="str">
            <v>5.1.103</v>
          </cell>
          <cell r="D522" t="str">
            <v>25.11.09.01</v>
          </cell>
          <cell r="E522" t="str">
            <v>Gabião tipo colchão espessura 23cm - tela pvc</v>
          </cell>
          <cell r="F522" t="str">
            <v>m²</v>
          </cell>
        </row>
        <row r="523">
          <cell r="B523" t="str">
            <v>5.1.104</v>
          </cell>
          <cell r="D523" t="str">
            <v>25.11.10.01</v>
          </cell>
          <cell r="E523" t="str">
            <v>Gabião tipo colchão espessura 30cm - tela pvc</v>
          </cell>
          <cell r="F523" t="str">
            <v>m²</v>
          </cell>
        </row>
        <row r="524">
          <cell r="B524" t="str">
            <v>5.1.105</v>
          </cell>
          <cell r="D524" t="str">
            <v>25.11.11</v>
          </cell>
          <cell r="E524" t="str">
            <v>Gabião tipo saco - tela galv.</v>
          </cell>
          <cell r="F524" t="str">
            <v>m³</v>
          </cell>
        </row>
        <row r="525">
          <cell r="B525" t="str">
            <v>5.1.106</v>
          </cell>
          <cell r="D525" t="str">
            <v>25.11.12</v>
          </cell>
          <cell r="E525" t="str">
            <v>Camada filtrante pedra britada</v>
          </cell>
          <cell r="F525" t="str">
            <v>m³</v>
          </cell>
        </row>
        <row r="526">
          <cell r="B526" t="str">
            <v>5.1.107</v>
          </cell>
          <cell r="D526" t="str">
            <v>25.12.02</v>
          </cell>
          <cell r="E526" t="str">
            <v xml:space="preserve">Calçamento concreto Fck 15 MPa </v>
          </cell>
          <cell r="F526" t="str">
            <v>m³</v>
          </cell>
        </row>
        <row r="527">
          <cell r="B527" t="str">
            <v>5.1.108</v>
          </cell>
          <cell r="D527" t="str">
            <v>25.12.03</v>
          </cell>
          <cell r="E527" t="str">
            <v xml:space="preserve">Calçamento concreto Fck 10 MPa </v>
          </cell>
          <cell r="F527" t="str">
            <v>m³</v>
          </cell>
        </row>
        <row r="528">
          <cell r="B528" t="str">
            <v>5.1.109</v>
          </cell>
          <cell r="D528" t="str">
            <v>25.13.02</v>
          </cell>
          <cell r="E528" t="str">
            <v xml:space="preserve">Alvenaria de pedra seca </v>
          </cell>
          <cell r="F528" t="str">
            <v>m³</v>
          </cell>
        </row>
        <row r="529">
          <cell r="B529" t="str">
            <v>5.1.110</v>
          </cell>
          <cell r="D529" t="str">
            <v>25.13.04</v>
          </cell>
          <cell r="E529" t="str">
            <v>Alvenaria de pedra argamassada</v>
          </cell>
          <cell r="F529" t="str">
            <v>m³</v>
          </cell>
        </row>
        <row r="530">
          <cell r="B530" t="str">
            <v>5.1.111</v>
          </cell>
          <cell r="D530" t="str">
            <v>25.13.05</v>
          </cell>
          <cell r="E530" t="str">
            <v>Alvenaria de bloco de concreto</v>
          </cell>
          <cell r="F530" t="str">
            <v>m³</v>
          </cell>
        </row>
        <row r="531">
          <cell r="B531" t="str">
            <v>5.1.112</v>
          </cell>
          <cell r="D531" t="str">
            <v>25.13.07</v>
          </cell>
          <cell r="E531" t="str">
            <v>Argamassa de cimento e areia traço 1:3 esp 2cm</v>
          </cell>
          <cell r="F531" t="str">
            <v>m²</v>
          </cell>
        </row>
        <row r="532">
          <cell r="B532" t="str">
            <v>5.1.113</v>
          </cell>
          <cell r="D532" t="str">
            <v>25.14.01</v>
          </cell>
          <cell r="E532" t="str">
            <v>Manta geotêxtil não tecida</v>
          </cell>
          <cell r="F532" t="str">
            <v>kg</v>
          </cell>
        </row>
        <row r="533">
          <cell r="B533" t="str">
            <v>5.1.114</v>
          </cell>
          <cell r="D533" t="str">
            <v>25.14.02</v>
          </cell>
          <cell r="E533" t="str">
            <v xml:space="preserve">Manta geotêxtil tecida </v>
          </cell>
          <cell r="F533" t="str">
            <v>kg</v>
          </cell>
        </row>
        <row r="534">
          <cell r="B534" t="str">
            <v>5.1.115</v>
          </cell>
          <cell r="D534" t="str">
            <v>25.15.03</v>
          </cell>
          <cell r="E534" t="str">
            <v>Fornecimento de tubo dreno barro 15 cm</v>
          </cell>
          <cell r="F534" t="str">
            <v>m</v>
          </cell>
        </row>
        <row r="535">
          <cell r="B535" t="str">
            <v>5.1.116</v>
          </cell>
          <cell r="D535" t="str">
            <v>25.15.04</v>
          </cell>
          <cell r="E535" t="str">
            <v>Fornecimento de tubo dreno barro 20 cm</v>
          </cell>
          <cell r="F535" t="str">
            <v>m</v>
          </cell>
        </row>
        <row r="536">
          <cell r="B536" t="str">
            <v>5.1.117</v>
          </cell>
          <cell r="D536" t="str">
            <v>25.15.05</v>
          </cell>
          <cell r="E536" t="str">
            <v>Assentamento de tubo dreno concreto 15 cm</v>
          </cell>
          <cell r="F536" t="str">
            <v>m</v>
          </cell>
        </row>
        <row r="537">
          <cell r="B537" t="str">
            <v>5.1.118</v>
          </cell>
          <cell r="D537" t="str">
            <v>25.15.06</v>
          </cell>
          <cell r="E537" t="str">
            <v>Assentamento de tubo dreno concreto 20 cm</v>
          </cell>
          <cell r="F537" t="str">
            <v>m</v>
          </cell>
        </row>
        <row r="538">
          <cell r="B538" t="str">
            <v>5.1.119</v>
          </cell>
          <cell r="D538" t="str">
            <v>25.15.07</v>
          </cell>
          <cell r="E538" t="str">
            <v>Assentamento de tubo dreno barro 15 cm</v>
          </cell>
          <cell r="F538" t="str">
            <v>m</v>
          </cell>
        </row>
        <row r="539">
          <cell r="B539" t="str">
            <v>5.1.120</v>
          </cell>
          <cell r="D539" t="str">
            <v>25.15.08</v>
          </cell>
          <cell r="E539" t="str">
            <v>Assentamento de tubo dreno barro 20 cm</v>
          </cell>
          <cell r="F539" t="str">
            <v>m</v>
          </cell>
        </row>
        <row r="540">
          <cell r="B540" t="str">
            <v>5.1.121</v>
          </cell>
          <cell r="D540" t="str">
            <v>25.15.09</v>
          </cell>
          <cell r="E540" t="str">
            <v>Tubo de pvc perfurado ou não D=0,050m</v>
          </cell>
          <cell r="F540" t="str">
            <v>m</v>
          </cell>
        </row>
        <row r="541">
          <cell r="B541" t="str">
            <v>5.1.122</v>
          </cell>
          <cell r="D541" t="str">
            <v>25.15.11</v>
          </cell>
          <cell r="E541" t="str">
            <v xml:space="preserve">Tubo de pvc perfurado ou não D=0,10m </v>
          </cell>
          <cell r="F541" t="str">
            <v>m</v>
          </cell>
        </row>
        <row r="542">
          <cell r="B542" t="str">
            <v>5.1.123</v>
          </cell>
          <cell r="D542" t="str">
            <v>25.15.12</v>
          </cell>
          <cell r="E542" t="str">
            <v xml:space="preserve">Tubo de pvc perfurado ou não D=0,15m </v>
          </cell>
          <cell r="F542" t="str">
            <v>m</v>
          </cell>
        </row>
        <row r="543">
          <cell r="B543" t="str">
            <v>5.1.124</v>
          </cell>
          <cell r="D543" t="str">
            <v>25.18.01</v>
          </cell>
          <cell r="E543" t="str">
            <v>Grama armada com adubo</v>
          </cell>
          <cell r="F543" t="str">
            <v>m²</v>
          </cell>
        </row>
        <row r="544">
          <cell r="B544" t="str">
            <v>5.1.125</v>
          </cell>
          <cell r="D544" t="str">
            <v>25.18.02</v>
          </cell>
          <cell r="E544" t="str">
            <v>Grama armada sem adubo</v>
          </cell>
          <cell r="F544" t="str">
            <v>m²</v>
          </cell>
        </row>
        <row r="546">
          <cell r="B546" t="str">
            <v>Cód. Colinas</v>
          </cell>
          <cell r="D546" t="str">
            <v>Código</v>
          </cell>
          <cell r="E546" t="str">
            <v>Serviços</v>
          </cell>
          <cell r="F546" t="str">
            <v>Unid.</v>
          </cell>
        </row>
        <row r="549">
          <cell r="D549" t="str">
            <v>FASE-26 OBRAS DE ARTE ESPECIAIS</v>
          </cell>
        </row>
        <row r="550">
          <cell r="B550" t="str">
            <v>6.1.1</v>
          </cell>
          <cell r="D550" t="str">
            <v>26.01.01</v>
          </cell>
          <cell r="E550" t="str">
            <v>Escavação manual para obras sem explosivos</v>
          </cell>
          <cell r="F550" t="str">
            <v>m³</v>
          </cell>
        </row>
        <row r="551">
          <cell r="B551" t="str">
            <v>6.1.2</v>
          </cell>
          <cell r="D551" t="str">
            <v>26.01.02</v>
          </cell>
          <cell r="E551" t="str">
            <v>Escavação mecânica para obras sem explosivos</v>
          </cell>
          <cell r="F551" t="str">
            <v>m³</v>
          </cell>
        </row>
        <row r="552">
          <cell r="B552" t="str">
            <v>6.1.3</v>
          </cell>
          <cell r="D552" t="str">
            <v>26.01.03</v>
          </cell>
          <cell r="E552" t="str">
            <v>Escavação mecânica para obras com explosivo</v>
          </cell>
          <cell r="F552" t="str">
            <v>m³</v>
          </cell>
        </row>
        <row r="553">
          <cell r="B553" t="str">
            <v>6.1.4</v>
          </cell>
          <cell r="D553" t="str">
            <v>26.02.01</v>
          </cell>
          <cell r="E553" t="str">
            <v xml:space="preserve">Estaca concreto pre-moldado20cm 20/25 T </v>
          </cell>
          <cell r="F553" t="str">
            <v>m</v>
          </cell>
        </row>
        <row r="554">
          <cell r="B554" t="str">
            <v>6.1.5</v>
          </cell>
          <cell r="D554" t="str">
            <v>26.02.02</v>
          </cell>
          <cell r="E554" t="str">
            <v>Estaca concreto pre-moldado25cm - 30/35 T</v>
          </cell>
          <cell r="F554" t="str">
            <v>m</v>
          </cell>
        </row>
        <row r="555">
          <cell r="B555" t="str">
            <v>6.1.6</v>
          </cell>
          <cell r="D555" t="str">
            <v>26.02.03</v>
          </cell>
          <cell r="E555" t="str">
            <v xml:space="preserve">Estaca concreto pre-moldado30cm - 40/45 T </v>
          </cell>
          <cell r="F555" t="str">
            <v>m</v>
          </cell>
        </row>
        <row r="556">
          <cell r="B556" t="str">
            <v>6.1.7</v>
          </cell>
          <cell r="D556" t="str">
            <v>26.02.04</v>
          </cell>
          <cell r="E556" t="str">
            <v>Estaca concreto pre-moldado35cm 50/60 T</v>
          </cell>
          <cell r="F556" t="str">
            <v>m</v>
          </cell>
        </row>
        <row r="557">
          <cell r="B557" t="str">
            <v>6.1.8</v>
          </cell>
          <cell r="D557" t="str">
            <v>26.02.05</v>
          </cell>
          <cell r="E557" t="str">
            <v>Estaca concreto pre-moldado40cm - 70/80 T</v>
          </cell>
          <cell r="F557" t="str">
            <v>m</v>
          </cell>
        </row>
        <row r="558">
          <cell r="B558" t="str">
            <v>6.1.9</v>
          </cell>
          <cell r="D558" t="str">
            <v>26.02.06</v>
          </cell>
          <cell r="E558" t="str">
            <v>Estaca concreto - Taxa mobil. de equip. bate-estaca</v>
          </cell>
          <cell r="F558" t="str">
            <v>un</v>
          </cell>
        </row>
        <row r="559">
          <cell r="B559" t="str">
            <v>6.1.10</v>
          </cell>
          <cell r="D559" t="str">
            <v>26.02.07</v>
          </cell>
          <cell r="E559" t="str">
            <v xml:space="preserve">Estaca metálica, fornec.e cravação </v>
          </cell>
          <cell r="F559" t="str">
            <v>kg</v>
          </cell>
        </row>
        <row r="560">
          <cell r="B560" t="str">
            <v>6.1.11</v>
          </cell>
          <cell r="D560" t="str">
            <v>26.02.13</v>
          </cell>
          <cell r="E560" t="str">
            <v>Estacão em solo D=1,00m</v>
          </cell>
          <cell r="F560" t="str">
            <v>m</v>
          </cell>
        </row>
        <row r="561">
          <cell r="B561" t="str">
            <v>6.1.12</v>
          </cell>
          <cell r="D561" t="str">
            <v>26.02.14</v>
          </cell>
          <cell r="E561" t="str">
            <v>Estacão em solo D=1,20m</v>
          </cell>
          <cell r="F561" t="str">
            <v>m</v>
          </cell>
        </row>
        <row r="562">
          <cell r="B562" t="str">
            <v>6.1.13</v>
          </cell>
          <cell r="D562" t="str">
            <v>26.02.15</v>
          </cell>
          <cell r="E562" t="str">
            <v>Estacão em solo D=1,40m</v>
          </cell>
          <cell r="F562" t="str">
            <v>m</v>
          </cell>
        </row>
        <row r="563">
          <cell r="B563" t="str">
            <v>6.1.14</v>
          </cell>
          <cell r="D563" t="str">
            <v>26.02.16</v>
          </cell>
          <cell r="E563" t="str">
            <v xml:space="preserve">Estacão em solo D=1,50m </v>
          </cell>
          <cell r="F563" t="str">
            <v>m</v>
          </cell>
        </row>
        <row r="564">
          <cell r="B564" t="str">
            <v>6.1.15</v>
          </cell>
          <cell r="D564" t="str">
            <v>26.02.17</v>
          </cell>
          <cell r="E564" t="str">
            <v xml:space="preserve">Estacão em solo D=1,60m </v>
          </cell>
          <cell r="F564" t="str">
            <v>m</v>
          </cell>
        </row>
        <row r="565">
          <cell r="B565" t="str">
            <v>6.1.16</v>
          </cell>
          <cell r="D565" t="str">
            <v>26.02.18</v>
          </cell>
          <cell r="E565" t="str">
            <v xml:space="preserve">Estacão em solo D=1,80m </v>
          </cell>
          <cell r="F565" t="str">
            <v>m</v>
          </cell>
        </row>
        <row r="566">
          <cell r="B566" t="str">
            <v>6.1.17</v>
          </cell>
          <cell r="D566" t="str">
            <v>26.02.19</v>
          </cell>
          <cell r="E566" t="str">
            <v xml:space="preserve">Estacão -Taxa mobilização de equip. </v>
          </cell>
          <cell r="F566" t="str">
            <v>un</v>
          </cell>
        </row>
        <row r="567">
          <cell r="B567" t="str">
            <v>6.1.18</v>
          </cell>
          <cell r="D567" t="str">
            <v>26.02.20</v>
          </cell>
          <cell r="E567" t="str">
            <v>Camisa metálica</v>
          </cell>
          <cell r="F567" t="str">
            <v>kg</v>
          </cell>
        </row>
        <row r="568">
          <cell r="B568" t="str">
            <v>6.1.19</v>
          </cell>
          <cell r="D568" t="str">
            <v>26.02.21</v>
          </cell>
          <cell r="E568" t="str">
            <v xml:space="preserve">Estaca de madeira D=20cm - 8ton </v>
          </cell>
          <cell r="F568" t="str">
            <v>m</v>
          </cell>
        </row>
        <row r="569">
          <cell r="B569" t="str">
            <v>6.1.20</v>
          </cell>
          <cell r="D569" t="str">
            <v>26.02.22</v>
          </cell>
          <cell r="E569" t="str">
            <v xml:space="preserve">Estaca de madeira D=25cm - 15ton </v>
          </cell>
          <cell r="F569" t="str">
            <v>m</v>
          </cell>
        </row>
        <row r="570">
          <cell r="B570" t="str">
            <v>6.1.21</v>
          </cell>
          <cell r="D570" t="str">
            <v>26.03.25</v>
          </cell>
          <cell r="E570" t="str">
            <v xml:space="preserve">Escavação Tub.céu aberto 1/2 cat. - solo </v>
          </cell>
          <cell r="F570" t="str">
            <v>m³</v>
          </cell>
        </row>
        <row r="571">
          <cell r="B571" t="str">
            <v>6.1.22</v>
          </cell>
          <cell r="D571" t="str">
            <v>26.03.26</v>
          </cell>
          <cell r="E571" t="str">
            <v xml:space="preserve">Escavação tub. Ar compr. 1/2 cat. - solo </v>
          </cell>
          <cell r="F571" t="str">
            <v>m³</v>
          </cell>
        </row>
        <row r="572">
          <cell r="B572" t="str">
            <v>6.1.23</v>
          </cell>
          <cell r="D572" t="str">
            <v>26.03.27</v>
          </cell>
          <cell r="E572" t="str">
            <v xml:space="preserve">Escavação tub. Céu aberto 3 cat. - rocha </v>
          </cell>
          <cell r="F572" t="str">
            <v>m³</v>
          </cell>
        </row>
        <row r="573">
          <cell r="B573" t="str">
            <v>6.1.24</v>
          </cell>
          <cell r="D573" t="str">
            <v>26.03.28</v>
          </cell>
          <cell r="E573" t="str">
            <v xml:space="preserve">Escavação tub. Ar comprimido 3 cat. - rocha </v>
          </cell>
          <cell r="F573" t="str">
            <v>m³</v>
          </cell>
        </row>
        <row r="574">
          <cell r="B574" t="str">
            <v>6.1.25</v>
          </cell>
          <cell r="D574" t="str">
            <v>26.04.01</v>
          </cell>
          <cell r="E574" t="str">
            <v xml:space="preserve">Cimbramento pontes e viadutos c/estaca </v>
          </cell>
          <cell r="F574" t="str">
            <v>m³</v>
          </cell>
        </row>
        <row r="575">
          <cell r="B575" t="str">
            <v>6.1.26</v>
          </cell>
          <cell r="D575" t="str">
            <v>26.04.02</v>
          </cell>
          <cell r="E575" t="str">
            <v xml:space="preserve">Cimbramento pontes e viadutos s/estaca </v>
          </cell>
          <cell r="F575" t="str">
            <v>m³</v>
          </cell>
        </row>
        <row r="576">
          <cell r="B576" t="str">
            <v>6.1.27</v>
          </cell>
          <cell r="D576" t="str">
            <v>26.04.03</v>
          </cell>
          <cell r="E576" t="str">
            <v xml:space="preserve">Cimbramento de passagem sec. galeria ret. </v>
          </cell>
          <cell r="F576" t="str">
            <v>m³</v>
          </cell>
        </row>
        <row r="577">
          <cell r="B577" t="str">
            <v>6.1.28</v>
          </cell>
          <cell r="D577" t="str">
            <v>26.04.05</v>
          </cell>
          <cell r="E577" t="str">
            <v xml:space="preserve">Andaime de madeira </v>
          </cell>
          <cell r="F577" t="str">
            <v>m³</v>
          </cell>
        </row>
        <row r="578">
          <cell r="B578" t="str">
            <v>6.1.29</v>
          </cell>
          <cell r="D578" t="str">
            <v>26.04.06</v>
          </cell>
          <cell r="E578" t="str">
            <v xml:space="preserve">Andaime tubular </v>
          </cell>
          <cell r="F578" t="str">
            <v>m³</v>
          </cell>
        </row>
        <row r="579">
          <cell r="B579" t="str">
            <v>6.1.30</v>
          </cell>
          <cell r="D579" t="str">
            <v>26.05.01</v>
          </cell>
          <cell r="E579" t="str">
            <v xml:space="preserve">Forma plana para conc. armado comum </v>
          </cell>
          <cell r="F579" t="str">
            <v>m²</v>
          </cell>
        </row>
        <row r="580">
          <cell r="B580" t="str">
            <v>6.1.31</v>
          </cell>
          <cell r="D580" t="str">
            <v>26.05.02</v>
          </cell>
          <cell r="E580" t="str">
            <v xml:space="preserve">Forma plana p/conc.protend. ou aparente </v>
          </cell>
          <cell r="F580" t="str">
            <v>m²</v>
          </cell>
        </row>
        <row r="581">
          <cell r="B581" t="str">
            <v>6.1.32</v>
          </cell>
          <cell r="D581" t="str">
            <v>26.05.03</v>
          </cell>
          <cell r="E581" t="str">
            <v xml:space="preserve">Forma sem reaproveitamento </v>
          </cell>
          <cell r="F581" t="str">
            <v>m²</v>
          </cell>
        </row>
        <row r="582">
          <cell r="B582" t="str">
            <v>6.1.33</v>
          </cell>
          <cell r="D582" t="str">
            <v>26.05.04</v>
          </cell>
          <cell r="E582" t="str">
            <v xml:space="preserve">Forma metálicas especial para vigas </v>
          </cell>
          <cell r="F582" t="str">
            <v>m²</v>
          </cell>
        </row>
        <row r="583">
          <cell r="B583" t="str">
            <v>6.1.34</v>
          </cell>
          <cell r="D583" t="str">
            <v>26.05.05</v>
          </cell>
          <cell r="E583" t="str">
            <v xml:space="preserve">Forma curva para concreto comum </v>
          </cell>
          <cell r="F583" t="str">
            <v>m²</v>
          </cell>
        </row>
        <row r="584">
          <cell r="B584" t="str">
            <v>6.1.35</v>
          </cell>
          <cell r="D584" t="str">
            <v>26.05.06</v>
          </cell>
          <cell r="E584" t="str">
            <v>Forma curva para concreto aparente</v>
          </cell>
          <cell r="F584" t="str">
            <v>m²</v>
          </cell>
        </row>
        <row r="585">
          <cell r="B585" t="str">
            <v>6.1.36</v>
          </cell>
          <cell r="D585" t="str">
            <v>26.06.01</v>
          </cell>
          <cell r="E585" t="str">
            <v xml:space="preserve">Aço CA-25 </v>
          </cell>
          <cell r="F585" t="str">
            <v>kg</v>
          </cell>
        </row>
        <row r="586">
          <cell r="B586" t="str">
            <v>6.1.37</v>
          </cell>
          <cell r="D586" t="str">
            <v>26.06.02</v>
          </cell>
          <cell r="E586" t="str">
            <v>Aço CA-50</v>
          </cell>
          <cell r="F586" t="str">
            <v>kg</v>
          </cell>
        </row>
        <row r="587">
          <cell r="B587" t="str">
            <v>6.1.38</v>
          </cell>
          <cell r="D587" t="str">
            <v>26.06.03</v>
          </cell>
          <cell r="E587" t="str">
            <v>Aço CA-60</v>
          </cell>
          <cell r="F587" t="str">
            <v>kg</v>
          </cell>
        </row>
        <row r="588">
          <cell r="B588" t="str">
            <v>6.1.39</v>
          </cell>
          <cell r="D588" t="str">
            <v>26.06.04</v>
          </cell>
          <cell r="E588" t="str">
            <v>Aço para concreto protendido</v>
          </cell>
          <cell r="F588" t="str">
            <v>kg</v>
          </cell>
        </row>
        <row r="589">
          <cell r="B589" t="str">
            <v>6.1.40</v>
          </cell>
          <cell r="D589" t="str">
            <v>26.06.05</v>
          </cell>
          <cell r="E589" t="str">
            <v xml:space="preserve">Tela metálica </v>
          </cell>
          <cell r="F589" t="str">
            <v>kg</v>
          </cell>
        </row>
        <row r="590">
          <cell r="B590" t="str">
            <v>6.1.41</v>
          </cell>
          <cell r="D590" t="str">
            <v>26.06.06</v>
          </cell>
          <cell r="E590" t="str">
            <v>Aço para concreto protendido ST 85/105</v>
          </cell>
          <cell r="F590" t="str">
            <v>kg</v>
          </cell>
        </row>
        <row r="591">
          <cell r="B591" t="str">
            <v>6.1.42</v>
          </cell>
          <cell r="D591" t="str">
            <v>26.07.03</v>
          </cell>
          <cell r="E591" t="str">
            <v xml:space="preserve">Apar. anc. p/ cabos de protensão ativo de 4 f -1/2" </v>
          </cell>
          <cell r="F591" t="str">
            <v>un</v>
          </cell>
        </row>
        <row r="592">
          <cell r="B592" t="str">
            <v>6.1.43</v>
          </cell>
          <cell r="D592" t="str">
            <v>26.07.04</v>
          </cell>
          <cell r="E592" t="str">
            <v>Apar. anc. p/ cabos de protensão ativo de 6 f -1/2"</v>
          </cell>
          <cell r="F592" t="str">
            <v>un</v>
          </cell>
        </row>
        <row r="593">
          <cell r="B593" t="str">
            <v>6.1.44</v>
          </cell>
          <cell r="D593" t="str">
            <v>26.07.05</v>
          </cell>
          <cell r="E593" t="str">
            <v xml:space="preserve">Apar. anc. p/ cabos de protensão ativo de 12 f -1/2" </v>
          </cell>
          <cell r="F593" t="str">
            <v>un</v>
          </cell>
        </row>
        <row r="594">
          <cell r="B594" t="str">
            <v>6.1.45</v>
          </cell>
          <cell r="D594" t="str">
            <v>26.07.06</v>
          </cell>
          <cell r="E594" t="str">
            <v xml:space="preserve">Apar. anc. p/ cabos de protensão ativo de 19 f -1/2" </v>
          </cell>
          <cell r="F594" t="str">
            <v>un</v>
          </cell>
        </row>
        <row r="595">
          <cell r="B595" t="str">
            <v>6.1.46</v>
          </cell>
          <cell r="D595" t="str">
            <v>26.07.09</v>
          </cell>
          <cell r="E595" t="str">
            <v xml:space="preserve">Apar. anc. p/ cabos de protensão pas. de 4 f -1/2" </v>
          </cell>
          <cell r="F595" t="str">
            <v>un</v>
          </cell>
        </row>
        <row r="596">
          <cell r="B596" t="str">
            <v>6.1.47</v>
          </cell>
          <cell r="D596" t="str">
            <v>26.07.10</v>
          </cell>
          <cell r="E596" t="str">
            <v>Apar. anc. p/ cabos de protensão pas. de 6 f -1/2"</v>
          </cell>
          <cell r="F596" t="str">
            <v>un</v>
          </cell>
        </row>
        <row r="597">
          <cell r="B597" t="str">
            <v>6.1.48</v>
          </cell>
          <cell r="D597" t="str">
            <v>26.07.12</v>
          </cell>
          <cell r="E597" t="str">
            <v xml:space="preserve">Apar. anc. p/ cabos de protensão pas. de 19 f -1/2" </v>
          </cell>
          <cell r="F597" t="str">
            <v>un</v>
          </cell>
        </row>
        <row r="598">
          <cell r="B598" t="str">
            <v>6.1.49</v>
          </cell>
          <cell r="D598" t="str">
            <v>26.08.01</v>
          </cell>
          <cell r="E598" t="str">
            <v>Aparelho de apoio neoprene fretado</v>
          </cell>
          <cell r="F598" t="str">
            <v>dm³</v>
          </cell>
        </row>
        <row r="599">
          <cell r="B599" t="str">
            <v>6.1.50</v>
          </cell>
          <cell r="D599" t="str">
            <v>26.08.02</v>
          </cell>
          <cell r="E599" t="str">
            <v>Aparelho de apoio neoprene com teflon</v>
          </cell>
          <cell r="F599" t="str">
            <v>dm³</v>
          </cell>
        </row>
        <row r="600">
          <cell r="B600" t="str">
            <v>6.1.51</v>
          </cell>
          <cell r="D600" t="str">
            <v>26.08.03</v>
          </cell>
          <cell r="E600" t="str">
            <v xml:space="preserve">Articulação de concreto tipo "Freyssinet" </v>
          </cell>
          <cell r="F600" t="str">
            <v>dm²</v>
          </cell>
        </row>
        <row r="601">
          <cell r="B601" t="str">
            <v>6.1.52</v>
          </cell>
          <cell r="D601" t="str">
            <v>26.09.01</v>
          </cell>
          <cell r="E601" t="str">
            <v>Concreto Fck 10 MPa</v>
          </cell>
          <cell r="F601" t="str">
            <v>m³</v>
          </cell>
        </row>
        <row r="602">
          <cell r="B602" t="str">
            <v>6.1.53</v>
          </cell>
          <cell r="D602" t="str">
            <v>26.09.02</v>
          </cell>
          <cell r="E602" t="str">
            <v>Concreto Fck 15 MPa</v>
          </cell>
          <cell r="F602" t="str">
            <v>m³</v>
          </cell>
        </row>
        <row r="603">
          <cell r="B603" t="str">
            <v>6.1.54</v>
          </cell>
          <cell r="D603" t="str">
            <v>26.09.03</v>
          </cell>
          <cell r="E603" t="str">
            <v>Concreto Fck 18 MPa</v>
          </cell>
          <cell r="F603" t="str">
            <v>m³</v>
          </cell>
        </row>
        <row r="604">
          <cell r="B604" t="str">
            <v>6.1.55</v>
          </cell>
          <cell r="D604" t="str">
            <v>26.09.04</v>
          </cell>
          <cell r="E604" t="str">
            <v>Concreto Fck 20 MPa</v>
          </cell>
          <cell r="F604" t="str">
            <v>m³</v>
          </cell>
        </row>
        <row r="605">
          <cell r="B605" t="str">
            <v>6.1.56</v>
          </cell>
          <cell r="D605" t="str">
            <v>26.09.05</v>
          </cell>
          <cell r="E605" t="str">
            <v>Concreto Fck 25 MPa</v>
          </cell>
          <cell r="F605" t="str">
            <v>m³</v>
          </cell>
        </row>
        <row r="606">
          <cell r="B606" t="str">
            <v>6.1.57</v>
          </cell>
          <cell r="D606" t="str">
            <v>26.09.06</v>
          </cell>
          <cell r="E606" t="str">
            <v xml:space="preserve">Concreto Fck 30 MPa </v>
          </cell>
          <cell r="F606" t="str">
            <v>m³</v>
          </cell>
        </row>
        <row r="607">
          <cell r="B607" t="str">
            <v>6.1.58</v>
          </cell>
          <cell r="D607" t="str">
            <v>26.09.07</v>
          </cell>
          <cell r="E607" t="str">
            <v>Concreto Ciclópico</v>
          </cell>
          <cell r="F607" t="str">
            <v>m³</v>
          </cell>
        </row>
        <row r="608">
          <cell r="B608" t="str">
            <v>6.1.59</v>
          </cell>
          <cell r="D608" t="str">
            <v>26.09.09</v>
          </cell>
          <cell r="E608" t="str">
            <v>Bombeamento p/ conc. qualquer resist.</v>
          </cell>
          <cell r="F608" t="str">
            <v>m³</v>
          </cell>
        </row>
        <row r="609">
          <cell r="B609" t="str">
            <v>6.1.60</v>
          </cell>
          <cell r="D609" t="str">
            <v>26.09.10</v>
          </cell>
          <cell r="E609" t="str">
            <v>Concreto Fck 12 MPa</v>
          </cell>
          <cell r="F609" t="str">
            <v>m³</v>
          </cell>
        </row>
        <row r="610">
          <cell r="B610" t="str">
            <v>6.1.61</v>
          </cell>
          <cell r="D610" t="str">
            <v>26.09.11</v>
          </cell>
          <cell r="E610" t="str">
            <v>Concreto Fck 16 Mpa</v>
          </cell>
          <cell r="F610" t="str">
            <v>m³</v>
          </cell>
        </row>
        <row r="611">
          <cell r="B611" t="str">
            <v>6.1.62</v>
          </cell>
          <cell r="D611" t="str">
            <v>26.09.12</v>
          </cell>
          <cell r="E611" t="str">
            <v>Concreto Fck 35 MPa</v>
          </cell>
          <cell r="F611" t="str">
            <v>m³</v>
          </cell>
        </row>
        <row r="612">
          <cell r="B612" t="str">
            <v>6.1.63</v>
          </cell>
          <cell r="D612" t="str">
            <v>26.09.13</v>
          </cell>
          <cell r="E612" t="str">
            <v>Concreto Fck 40 MPa</v>
          </cell>
          <cell r="F612" t="str">
            <v>m³</v>
          </cell>
        </row>
        <row r="613">
          <cell r="B613" t="str">
            <v>6.1.64</v>
          </cell>
          <cell r="D613" t="str">
            <v>26.10.01</v>
          </cell>
          <cell r="E613" t="str">
            <v>Junta/retração c/lábio polim. ab.15 até 40mm</v>
          </cell>
          <cell r="F613" t="str">
            <v>m</v>
          </cell>
        </row>
        <row r="614">
          <cell r="B614" t="str">
            <v>6.1.65</v>
          </cell>
          <cell r="D614" t="str">
            <v>26.10.02</v>
          </cell>
          <cell r="E614" t="str">
            <v>Junta/retração c/lábio polim. ab.40 até 50mm</v>
          </cell>
          <cell r="F614" t="str">
            <v>m</v>
          </cell>
        </row>
        <row r="615">
          <cell r="B615" t="str">
            <v>6.1.66</v>
          </cell>
          <cell r="D615" t="str">
            <v>26.10.03</v>
          </cell>
          <cell r="E615" t="str">
            <v>Junta/retração c/lábio polim. ab. 50 até 70mm</v>
          </cell>
          <cell r="F615" t="str">
            <v>m</v>
          </cell>
        </row>
        <row r="616">
          <cell r="B616" t="str">
            <v>6.1.67</v>
          </cell>
          <cell r="D616" t="str">
            <v>26.10.04</v>
          </cell>
          <cell r="E616" t="str">
            <v>Junta de dilatação metálica</v>
          </cell>
          <cell r="F616" t="str">
            <v>m</v>
          </cell>
        </row>
        <row r="617">
          <cell r="B617" t="str">
            <v>6.1.68</v>
          </cell>
          <cell r="D617" t="str">
            <v>26.10.05</v>
          </cell>
          <cell r="E617" t="str">
            <v>Juntas de dilatação metálica c/neoprene</v>
          </cell>
          <cell r="F617" t="str">
            <v>m</v>
          </cell>
        </row>
        <row r="618">
          <cell r="B618" t="str">
            <v>6.1.69</v>
          </cell>
          <cell r="D618" t="str">
            <v>26.11.01</v>
          </cell>
          <cell r="E618" t="str">
            <v>G.c.intransponível tipo I - des. 5289</v>
          </cell>
          <cell r="F618" t="str">
            <v>m</v>
          </cell>
        </row>
        <row r="619">
          <cell r="B619" t="str">
            <v>6.1.70</v>
          </cell>
          <cell r="D619" t="str">
            <v>26.11.02</v>
          </cell>
          <cell r="E619" t="str">
            <v>G.c.intransponível tipo II - des. 5307</v>
          </cell>
          <cell r="F619" t="str">
            <v>m</v>
          </cell>
        </row>
        <row r="620">
          <cell r="B620" t="str">
            <v>6.1.71</v>
          </cell>
          <cell r="D620" t="str">
            <v>26.11.03</v>
          </cell>
          <cell r="E620" t="str">
            <v xml:space="preserve">G.c.de conc. pré passarela - des. 5370 </v>
          </cell>
          <cell r="F620" t="str">
            <v>m</v>
          </cell>
        </row>
        <row r="621">
          <cell r="B621" t="str">
            <v>6.1.72</v>
          </cell>
          <cell r="D621" t="str">
            <v>26.11.04</v>
          </cell>
          <cell r="E621" t="str">
            <v xml:space="preserve">Barreira de seg.tipo New Jersey des-5396 </v>
          </cell>
          <cell r="F621" t="str">
            <v>m</v>
          </cell>
        </row>
        <row r="622">
          <cell r="B622" t="str">
            <v>6.1.73</v>
          </cell>
          <cell r="D622" t="str">
            <v>26.11.05</v>
          </cell>
          <cell r="E622" t="str">
            <v>Barreira double face New Jersey des 5514</v>
          </cell>
          <cell r="F622" t="str">
            <v>m</v>
          </cell>
        </row>
        <row r="623">
          <cell r="B623" t="str">
            <v>6.1.74</v>
          </cell>
          <cell r="D623" t="str">
            <v>26.11.06</v>
          </cell>
          <cell r="E623" t="str">
            <v>Barreira double face New Jersey O.A.E.des 5464</v>
          </cell>
          <cell r="F623" t="str">
            <v>m</v>
          </cell>
        </row>
        <row r="624">
          <cell r="B624" t="str">
            <v>6.1.75</v>
          </cell>
          <cell r="D624" t="str">
            <v>26.11.07</v>
          </cell>
          <cell r="E624" t="str">
            <v>Barreira double face New Jersey des 5465</v>
          </cell>
          <cell r="F624" t="str">
            <v>m</v>
          </cell>
        </row>
        <row r="625">
          <cell r="B625" t="str">
            <v>6.1.76</v>
          </cell>
          <cell r="D625" t="str">
            <v>26.11.08</v>
          </cell>
          <cell r="E625" t="str">
            <v>Barreira com passeio p/ O.A.E. - des 5397</v>
          </cell>
          <cell r="F625" t="str">
            <v>m</v>
          </cell>
        </row>
        <row r="626">
          <cell r="B626" t="str">
            <v>6.1.77</v>
          </cell>
          <cell r="D626" t="str">
            <v>26.12.01</v>
          </cell>
          <cell r="E626" t="str">
            <v>Tubo de pvc perfurado ou não D=0,050m</v>
          </cell>
          <cell r="F626" t="str">
            <v>m</v>
          </cell>
        </row>
        <row r="627">
          <cell r="B627" t="str">
            <v>6.1.78</v>
          </cell>
          <cell r="D627" t="str">
            <v>26.12.03</v>
          </cell>
          <cell r="E627" t="str">
            <v>Tubo de pvc perfurado ou não D=0,10m</v>
          </cell>
          <cell r="F627" t="str">
            <v>m</v>
          </cell>
        </row>
        <row r="628">
          <cell r="B628" t="str">
            <v>6.1.79</v>
          </cell>
          <cell r="D628" t="str">
            <v>26.12.04</v>
          </cell>
          <cell r="E628" t="str">
            <v>Tubo de pvc perfurado ou não D=0,15m</v>
          </cell>
          <cell r="F628" t="str">
            <v>m</v>
          </cell>
        </row>
        <row r="629">
          <cell r="B629" t="str">
            <v>6.1.80</v>
          </cell>
          <cell r="D629" t="str">
            <v>26.13.01</v>
          </cell>
          <cell r="E629" t="str">
            <v>Lançamento viga P&lt;= 50ton-guindaste autoprop</v>
          </cell>
          <cell r="F629" t="str">
            <v>un</v>
          </cell>
        </row>
        <row r="630">
          <cell r="B630" t="str">
            <v>6.1.81</v>
          </cell>
          <cell r="D630" t="str">
            <v>26.13.02</v>
          </cell>
          <cell r="E630" t="str">
            <v>Lançamento viga 50&lt;P&lt;=80 -guind. Autoprop</v>
          </cell>
          <cell r="F630" t="str">
            <v>un</v>
          </cell>
        </row>
        <row r="631">
          <cell r="B631" t="str">
            <v>6.1.82</v>
          </cell>
          <cell r="D631" t="str">
            <v>26.14.01</v>
          </cell>
          <cell r="E631" t="str">
            <v>Esgotamento continuo água</v>
          </cell>
          <cell r="F631" t="str">
            <v>m³</v>
          </cell>
        </row>
        <row r="632">
          <cell r="B632" t="str">
            <v>6.1.83</v>
          </cell>
          <cell r="D632" t="str">
            <v>26.14.03</v>
          </cell>
          <cell r="E632" t="str">
            <v>Parede ensecadeira com prancha - esp. 0,05m</v>
          </cell>
          <cell r="F632" t="str">
            <v>m²</v>
          </cell>
        </row>
        <row r="633">
          <cell r="B633" t="str">
            <v>6.1.84</v>
          </cell>
          <cell r="D633" t="str">
            <v>26.14.04</v>
          </cell>
          <cell r="E633" t="str">
            <v>Parede ensecadeira com prancha - esp. 0,075m</v>
          </cell>
          <cell r="F633" t="str">
            <v>m²</v>
          </cell>
        </row>
        <row r="634">
          <cell r="B634" t="str">
            <v>6.1.85</v>
          </cell>
          <cell r="D634" t="str">
            <v>26.15.01</v>
          </cell>
          <cell r="E634" t="str">
            <v>Enrocamento pedra arrumada</v>
          </cell>
          <cell r="F634" t="str">
            <v>m³</v>
          </cell>
        </row>
        <row r="635">
          <cell r="B635" t="str">
            <v>6.1.86</v>
          </cell>
          <cell r="D635" t="str">
            <v>26.15.02</v>
          </cell>
          <cell r="E635" t="str">
            <v>Enrocamento pedra arrumada e rejuntada</v>
          </cell>
          <cell r="F635" t="str">
            <v>m³</v>
          </cell>
        </row>
        <row r="636">
          <cell r="B636" t="str">
            <v>6.1.87</v>
          </cell>
          <cell r="D636" t="str">
            <v>26.15.03</v>
          </cell>
          <cell r="E636" t="str">
            <v>Enrocamento pedra jogada</v>
          </cell>
          <cell r="F636" t="str">
            <v>m³</v>
          </cell>
        </row>
        <row r="638">
          <cell r="B638" t="str">
            <v>Cód. Colinas</v>
          </cell>
          <cell r="D638" t="str">
            <v>Código</v>
          </cell>
          <cell r="E638" t="str">
            <v>Serviços</v>
          </cell>
          <cell r="F638" t="str">
            <v>Unid.</v>
          </cell>
        </row>
        <row r="641">
          <cell r="D641" t="str">
            <v>FASE-27 RECUPERAÇÃO DE OBRAS ARTE ESPECIAIS</v>
          </cell>
        </row>
        <row r="642">
          <cell r="B642" t="str">
            <v>7.1.1</v>
          </cell>
          <cell r="D642" t="str">
            <v>27.01.01</v>
          </cell>
          <cell r="E642" t="str">
            <v>Remoção manual de concreto segregado</v>
          </cell>
          <cell r="F642" t="str">
            <v>dm³</v>
          </cell>
        </row>
        <row r="643">
          <cell r="B643" t="str">
            <v>7.1.2</v>
          </cell>
          <cell r="D643" t="str">
            <v>27.01.02</v>
          </cell>
          <cell r="E643" t="str">
            <v>Demolição de concreto simples</v>
          </cell>
          <cell r="F643" t="str">
            <v>m³</v>
          </cell>
        </row>
        <row r="644">
          <cell r="B644" t="str">
            <v>7.1.3</v>
          </cell>
          <cell r="D644" t="str">
            <v>27.01.03</v>
          </cell>
          <cell r="E644" t="str">
            <v>Demolição de concreto armado</v>
          </cell>
          <cell r="F644" t="str">
            <v>m³</v>
          </cell>
        </row>
        <row r="645">
          <cell r="B645" t="str">
            <v>7.1.4</v>
          </cell>
          <cell r="D645" t="str">
            <v>27.01.04</v>
          </cell>
          <cell r="E645" t="str">
            <v xml:space="preserve">Remoção, carga e transp. entulho em geral </v>
          </cell>
          <cell r="F645" t="str">
            <v>tonxkm</v>
          </cell>
        </row>
        <row r="646">
          <cell r="B646" t="str">
            <v>7.1.5</v>
          </cell>
          <cell r="D646" t="str">
            <v>27.02.01</v>
          </cell>
          <cell r="E646" t="str">
            <v>Apic. manual concreto c/ eliminação sup. lisas</v>
          </cell>
          <cell r="F646" t="str">
            <v>m²</v>
          </cell>
        </row>
        <row r="647">
          <cell r="B647" t="str">
            <v>7.1.6</v>
          </cell>
          <cell r="D647" t="str">
            <v>27.02.02</v>
          </cell>
          <cell r="E647" t="str">
            <v>Limpeza com jato d´água s/ sup. de concreto</v>
          </cell>
          <cell r="F647" t="str">
            <v>m²</v>
          </cell>
        </row>
        <row r="648">
          <cell r="B648" t="str">
            <v>7.1.7</v>
          </cell>
          <cell r="D648" t="str">
            <v>27.02.03</v>
          </cell>
          <cell r="E648" t="str">
            <v>Lixamento manual da superfície de concreto</v>
          </cell>
          <cell r="F648" t="str">
            <v>m²</v>
          </cell>
        </row>
        <row r="649">
          <cell r="B649" t="str">
            <v>7.1.8</v>
          </cell>
          <cell r="D649" t="str">
            <v>27.02.04</v>
          </cell>
          <cell r="E649" t="str">
            <v>Jateamento de concreto com areia</v>
          </cell>
          <cell r="F649" t="str">
            <v>m²</v>
          </cell>
        </row>
        <row r="650">
          <cell r="B650" t="str">
            <v>7.1.9</v>
          </cell>
          <cell r="D650" t="str">
            <v>27.02.05</v>
          </cell>
          <cell r="E650" t="str">
            <v>Jateamento em estr. concreto com água</v>
          </cell>
          <cell r="F650" t="str">
            <v>m²</v>
          </cell>
        </row>
        <row r="651">
          <cell r="B651" t="str">
            <v>7.1.10</v>
          </cell>
          <cell r="D651" t="str">
            <v>27.02.06</v>
          </cell>
          <cell r="E651" t="str">
            <v>Jateamento ao metal quase branco c/ areia</v>
          </cell>
          <cell r="F651" t="str">
            <v>m²</v>
          </cell>
        </row>
        <row r="652">
          <cell r="B652" t="str">
            <v>7.1.11</v>
          </cell>
          <cell r="D652" t="str">
            <v>27.02.07</v>
          </cell>
          <cell r="E652" t="str">
            <v>Jateamento ao metal branco com areia</v>
          </cell>
          <cell r="F652" t="str">
            <v>m²</v>
          </cell>
        </row>
        <row r="653">
          <cell r="B653" t="str">
            <v>7.1.12</v>
          </cell>
          <cell r="D653" t="str">
            <v>27.02.08</v>
          </cell>
          <cell r="E653" t="str">
            <v>Limpeza manual com escova de aço para aço</v>
          </cell>
          <cell r="F653" t="str">
            <v>m</v>
          </cell>
        </row>
        <row r="654">
          <cell r="B654" t="str">
            <v>7.1.13</v>
          </cell>
          <cell r="D654" t="str">
            <v>27.02.09</v>
          </cell>
          <cell r="E654" t="str">
            <v>Limpeza manual c/escova aço para concreto</v>
          </cell>
          <cell r="F654" t="str">
            <v>m²</v>
          </cell>
        </row>
        <row r="655">
          <cell r="B655" t="str">
            <v>7.1.14</v>
          </cell>
          <cell r="D655" t="str">
            <v>27.03.01</v>
          </cell>
          <cell r="E655" t="str">
            <v>Andaime de madeira</v>
          </cell>
          <cell r="F655" t="str">
            <v>m³</v>
          </cell>
        </row>
        <row r="656">
          <cell r="B656" t="str">
            <v>7.1.15</v>
          </cell>
          <cell r="D656" t="str">
            <v>27.03.02</v>
          </cell>
          <cell r="E656" t="str">
            <v>Andaime tubular</v>
          </cell>
          <cell r="F656" t="str">
            <v>m³</v>
          </cell>
        </row>
        <row r="657">
          <cell r="B657" t="str">
            <v>7.1.16</v>
          </cell>
          <cell r="D657" t="str">
            <v>27.03.03</v>
          </cell>
          <cell r="E657" t="str">
            <v>Andaime suspenso</v>
          </cell>
          <cell r="F657" t="str">
            <v>m²</v>
          </cell>
        </row>
        <row r="658">
          <cell r="B658" t="str">
            <v>7.1.17</v>
          </cell>
          <cell r="D658" t="str">
            <v>27.04.01</v>
          </cell>
          <cell r="E658" t="str">
            <v xml:space="preserve">Furo no concreto D=1" profund. de 05cm </v>
          </cell>
          <cell r="F658" t="str">
            <v>un</v>
          </cell>
        </row>
        <row r="659">
          <cell r="B659" t="str">
            <v>7.1.18</v>
          </cell>
          <cell r="D659" t="str">
            <v>27.04.02</v>
          </cell>
          <cell r="E659" t="str">
            <v>Furo no concreto D=1" profund. de 15cm</v>
          </cell>
          <cell r="F659" t="str">
            <v>un</v>
          </cell>
        </row>
        <row r="660">
          <cell r="B660" t="str">
            <v>7.1.19</v>
          </cell>
          <cell r="D660" t="str">
            <v>27.04.03</v>
          </cell>
          <cell r="E660" t="str">
            <v xml:space="preserve">Furo no concreto D=1" profund. de 30cm </v>
          </cell>
          <cell r="F660" t="str">
            <v>un</v>
          </cell>
        </row>
        <row r="661">
          <cell r="B661" t="str">
            <v>7.1.20</v>
          </cell>
          <cell r="D661" t="str">
            <v>27.04.04</v>
          </cell>
          <cell r="E661" t="str">
            <v>Furo no concreto D=3/4" profund. de 05cm</v>
          </cell>
          <cell r="F661" t="str">
            <v>un</v>
          </cell>
        </row>
        <row r="662">
          <cell r="B662" t="str">
            <v>7.1.21</v>
          </cell>
          <cell r="D662" t="str">
            <v>27.04.05</v>
          </cell>
          <cell r="E662" t="str">
            <v>Furo no concreto D=3/4" profund. de 15cm</v>
          </cell>
          <cell r="F662" t="str">
            <v>un</v>
          </cell>
        </row>
        <row r="663">
          <cell r="B663" t="str">
            <v>7.1.22</v>
          </cell>
          <cell r="D663" t="str">
            <v>27.04.06</v>
          </cell>
          <cell r="E663" t="str">
            <v>Furo no concreto D=3/4" profund. de 30cm</v>
          </cell>
          <cell r="F663" t="str">
            <v>un</v>
          </cell>
        </row>
        <row r="664">
          <cell r="B664" t="str">
            <v>7.1.23</v>
          </cell>
          <cell r="D664" t="str">
            <v>27.04.07</v>
          </cell>
          <cell r="E664" t="str">
            <v>Furo no concreto D=1/2" profund. de 05cm</v>
          </cell>
          <cell r="F664" t="str">
            <v>un</v>
          </cell>
        </row>
        <row r="665">
          <cell r="B665" t="str">
            <v>7.1.24</v>
          </cell>
          <cell r="D665" t="str">
            <v>27.04.08</v>
          </cell>
          <cell r="E665" t="str">
            <v>Furo no concreto D=1/2" profund. de 15cm</v>
          </cell>
          <cell r="F665" t="str">
            <v>un</v>
          </cell>
        </row>
        <row r="666">
          <cell r="B666" t="str">
            <v>7.1.25</v>
          </cell>
          <cell r="D666" t="str">
            <v>27.04.09</v>
          </cell>
          <cell r="E666" t="str">
            <v>Furo no concreto D=1/2" profund. de 30cm</v>
          </cell>
          <cell r="F666" t="str">
            <v>un</v>
          </cell>
        </row>
        <row r="667">
          <cell r="B667" t="str">
            <v>7.1.26</v>
          </cell>
          <cell r="D667" t="str">
            <v>27.04.10</v>
          </cell>
          <cell r="E667" t="str">
            <v>Furo no concreto D=3/8" profund. de 05cm</v>
          </cell>
          <cell r="F667" t="str">
            <v>un</v>
          </cell>
        </row>
        <row r="668">
          <cell r="B668" t="str">
            <v>7.1.27</v>
          </cell>
          <cell r="D668" t="str">
            <v>27.04.11</v>
          </cell>
          <cell r="E668" t="str">
            <v>Furo no concreto D=3/8" profund. de 15cm</v>
          </cell>
          <cell r="F668" t="str">
            <v>un</v>
          </cell>
        </row>
        <row r="669">
          <cell r="B669" t="str">
            <v>7.1.28</v>
          </cell>
          <cell r="D669" t="str">
            <v>27.04.12</v>
          </cell>
          <cell r="E669" t="str">
            <v>Furo no concreto D=3/8" profund. de 30cm</v>
          </cell>
          <cell r="F669" t="str">
            <v>un</v>
          </cell>
        </row>
        <row r="670">
          <cell r="B670" t="str">
            <v>7.1.29</v>
          </cell>
          <cell r="D670" t="str">
            <v>27.05.01</v>
          </cell>
          <cell r="E670" t="str">
            <v>Forma plana para conc. armado comum</v>
          </cell>
          <cell r="F670" t="str">
            <v>m²</v>
          </cell>
        </row>
        <row r="671">
          <cell r="B671" t="str">
            <v>7.1.30</v>
          </cell>
          <cell r="D671" t="str">
            <v>27.05.02</v>
          </cell>
          <cell r="E671" t="str">
            <v>Forma plana p/conc.protend. ou aparente</v>
          </cell>
          <cell r="F671" t="str">
            <v>m²</v>
          </cell>
        </row>
        <row r="672">
          <cell r="B672" t="str">
            <v>7.1.31</v>
          </cell>
          <cell r="D672" t="str">
            <v>27.05.03</v>
          </cell>
          <cell r="E672" t="str">
            <v>Formas metálica para concreto</v>
          </cell>
          <cell r="F672" t="str">
            <v>m²</v>
          </cell>
        </row>
        <row r="673">
          <cell r="B673" t="str">
            <v>7.1.32</v>
          </cell>
          <cell r="D673" t="str">
            <v>27.06.01</v>
          </cell>
          <cell r="E673" t="str">
            <v>Aço CA-25</v>
          </cell>
          <cell r="F673" t="str">
            <v>kg</v>
          </cell>
        </row>
        <row r="674">
          <cell r="B674" t="str">
            <v>7.1.33</v>
          </cell>
          <cell r="D674" t="str">
            <v xml:space="preserve">27.06.02 </v>
          </cell>
          <cell r="E674" t="str">
            <v>Aço CA-50</v>
          </cell>
          <cell r="F674" t="str">
            <v>kg</v>
          </cell>
        </row>
        <row r="675">
          <cell r="B675" t="str">
            <v>7.1.34</v>
          </cell>
          <cell r="D675" t="str">
            <v>27.06.03</v>
          </cell>
          <cell r="E675" t="str">
            <v>Aço CA-60</v>
          </cell>
          <cell r="F675" t="str">
            <v>kg</v>
          </cell>
        </row>
        <row r="676">
          <cell r="B676" t="str">
            <v>7.1.35</v>
          </cell>
          <cell r="D676" t="str">
            <v>27.06.04</v>
          </cell>
          <cell r="E676" t="str">
            <v>Aço para concreto protendido</v>
          </cell>
          <cell r="F676" t="str">
            <v>kg</v>
          </cell>
        </row>
        <row r="677">
          <cell r="B677" t="str">
            <v>7.1.36</v>
          </cell>
          <cell r="D677" t="str">
            <v>27.06.05</v>
          </cell>
          <cell r="E677" t="str">
            <v>Tela metálica</v>
          </cell>
          <cell r="F677" t="str">
            <v>kg</v>
          </cell>
        </row>
        <row r="678">
          <cell r="B678" t="str">
            <v>7.1.37</v>
          </cell>
          <cell r="D678" t="str">
            <v>27.06.06</v>
          </cell>
          <cell r="E678" t="str">
            <v>Substituição de aço da armadura</v>
          </cell>
          <cell r="F678" t="str">
            <v>kg</v>
          </cell>
        </row>
        <row r="679">
          <cell r="B679" t="str">
            <v>7.1.38</v>
          </cell>
          <cell r="D679" t="str">
            <v>27.06.07</v>
          </cell>
          <cell r="E679" t="str">
            <v>Retirada da armadura corroída</v>
          </cell>
          <cell r="F679" t="str">
            <v>kg</v>
          </cell>
        </row>
        <row r="680">
          <cell r="B680" t="str">
            <v>7.1.39</v>
          </cell>
          <cell r="D680" t="str">
            <v>27.06.08</v>
          </cell>
          <cell r="E680" t="str">
            <v>Aço para concreto protendido ST 85/105</v>
          </cell>
          <cell r="F680" t="str">
            <v>kg</v>
          </cell>
        </row>
        <row r="681">
          <cell r="B681" t="str">
            <v>7.1.40</v>
          </cell>
          <cell r="D681" t="str">
            <v>27.06.09</v>
          </cell>
          <cell r="E681" t="str">
            <v>Emenda barras de aço com luva prensada d=12mm</v>
          </cell>
          <cell r="F681" t="str">
            <v>un</v>
          </cell>
        </row>
        <row r="682">
          <cell r="B682" t="str">
            <v>7.1.41</v>
          </cell>
          <cell r="D682" t="str">
            <v>27.06.10</v>
          </cell>
          <cell r="E682" t="str">
            <v>Emenda barras de aço com luva prensada d=16mm</v>
          </cell>
          <cell r="F682" t="str">
            <v>un</v>
          </cell>
        </row>
        <row r="683">
          <cell r="B683" t="str">
            <v>7.1.42</v>
          </cell>
          <cell r="D683" t="str">
            <v>27.06.11</v>
          </cell>
          <cell r="E683" t="str">
            <v>Emenda barras de aço com luva prensada d=20mm</v>
          </cell>
          <cell r="F683" t="str">
            <v>un</v>
          </cell>
        </row>
        <row r="684">
          <cell r="B684" t="str">
            <v>7.1.43</v>
          </cell>
          <cell r="D684" t="str">
            <v>27.06.12</v>
          </cell>
          <cell r="E684" t="str">
            <v>Emenda barras de aço com luva prensada d=25mm</v>
          </cell>
          <cell r="F684" t="str">
            <v>un</v>
          </cell>
        </row>
        <row r="685">
          <cell r="B685" t="str">
            <v>7.1.44</v>
          </cell>
          <cell r="D685" t="str">
            <v>27.06.13</v>
          </cell>
          <cell r="E685" t="str">
            <v>Emenda barras de aço com rosca d=12mm</v>
          </cell>
          <cell r="F685" t="str">
            <v>un</v>
          </cell>
        </row>
        <row r="686">
          <cell r="B686" t="str">
            <v>7.1.45</v>
          </cell>
          <cell r="D686" t="str">
            <v>27.06.14</v>
          </cell>
          <cell r="E686" t="str">
            <v>Emenda barras de aço com rosca d=16mm</v>
          </cell>
          <cell r="F686" t="str">
            <v>un</v>
          </cell>
        </row>
        <row r="687">
          <cell r="B687" t="str">
            <v>7.1.46</v>
          </cell>
          <cell r="D687" t="str">
            <v>27.06.15</v>
          </cell>
          <cell r="E687" t="str">
            <v>Emenda barras de aço com rosca d=20mm</v>
          </cell>
          <cell r="F687" t="str">
            <v>un</v>
          </cell>
        </row>
        <row r="688">
          <cell r="B688" t="str">
            <v>7.1.47</v>
          </cell>
          <cell r="D688" t="str">
            <v>27.06.16</v>
          </cell>
          <cell r="E688" t="str">
            <v>Emenda barras de aço com rosca d=25mm</v>
          </cell>
          <cell r="F688" t="str">
            <v>un</v>
          </cell>
        </row>
        <row r="689">
          <cell r="B689" t="str">
            <v>7.1.48</v>
          </cell>
          <cell r="D689" t="str">
            <v>27.06.17</v>
          </cell>
          <cell r="E689" t="str">
            <v xml:space="preserve">Chumbamento barras c/ resina epox. Injecão </v>
          </cell>
          <cell r="F689" t="str">
            <v>kg</v>
          </cell>
        </row>
        <row r="690">
          <cell r="B690" t="str">
            <v>7.1.49</v>
          </cell>
          <cell r="D690" t="str">
            <v>27.07.03</v>
          </cell>
          <cell r="E690" t="str">
            <v>Apar. anc. p/ cabos de protensão ativo de 4 f -1/2"</v>
          </cell>
          <cell r="F690" t="str">
            <v>un</v>
          </cell>
        </row>
        <row r="691">
          <cell r="B691" t="str">
            <v>7.1.50</v>
          </cell>
          <cell r="D691" t="str">
            <v>27.07.04</v>
          </cell>
          <cell r="E691" t="str">
            <v>Apar. anc. p/ cabos de protensão ativo de 6 f -1/2"</v>
          </cell>
          <cell r="F691" t="str">
            <v>un</v>
          </cell>
        </row>
        <row r="692">
          <cell r="B692" t="str">
            <v>7.1.51</v>
          </cell>
          <cell r="D692" t="str">
            <v>27.07.05</v>
          </cell>
          <cell r="E692" t="str">
            <v>Apar. anc. p/ cabos de protensão ativo de 12 f -1/2"</v>
          </cell>
          <cell r="F692" t="str">
            <v>un</v>
          </cell>
        </row>
        <row r="693">
          <cell r="B693" t="str">
            <v>7.1.52</v>
          </cell>
          <cell r="D693" t="str">
            <v xml:space="preserve">27.07.06 </v>
          </cell>
          <cell r="E693" t="str">
            <v>Apar. anc. p/ cabos de protensão ativo de 19 f -1/2"</v>
          </cell>
          <cell r="F693" t="str">
            <v>un</v>
          </cell>
        </row>
        <row r="694">
          <cell r="B694" t="str">
            <v>7.1.53</v>
          </cell>
          <cell r="D694" t="str">
            <v>27.07.09</v>
          </cell>
          <cell r="E694" t="str">
            <v xml:space="preserve">Apar. anc. p/ cabos de protensão pas. de 4 f -1/2" </v>
          </cell>
          <cell r="F694" t="str">
            <v>un</v>
          </cell>
        </row>
        <row r="695">
          <cell r="B695" t="str">
            <v>7.1.54</v>
          </cell>
          <cell r="D695" t="str">
            <v>27.07.10</v>
          </cell>
          <cell r="E695" t="str">
            <v>Apar. anc. p/ cabos de protensão pas. de 6 f -1/2"</v>
          </cell>
          <cell r="F695" t="str">
            <v>un</v>
          </cell>
        </row>
        <row r="696">
          <cell r="B696" t="str">
            <v>7.1.55</v>
          </cell>
          <cell r="D696" t="str">
            <v xml:space="preserve">27.07.12 </v>
          </cell>
          <cell r="E696" t="str">
            <v xml:space="preserve">Apar. anc. p/ cabos de protensão pas. de 19 f -1/2" </v>
          </cell>
          <cell r="F696" t="str">
            <v>un</v>
          </cell>
        </row>
        <row r="697">
          <cell r="B697" t="str">
            <v>7.1.56</v>
          </cell>
          <cell r="D697" t="str">
            <v>27.08.01</v>
          </cell>
          <cell r="E697" t="str">
            <v>Substituição aparelho apoio neoprene fretado</v>
          </cell>
          <cell r="F697" t="str">
            <v>dm³</v>
          </cell>
        </row>
        <row r="698">
          <cell r="B698" t="str">
            <v>7.1.57</v>
          </cell>
          <cell r="D698" t="str">
            <v>27.08.02</v>
          </cell>
          <cell r="E698" t="str">
            <v>Substituição aparelho apoio neoprene c/teflon</v>
          </cell>
          <cell r="F698" t="str">
            <v>dm³</v>
          </cell>
        </row>
        <row r="699">
          <cell r="B699" t="str">
            <v>7.1.58</v>
          </cell>
          <cell r="D699" t="str">
            <v>27.09.01</v>
          </cell>
          <cell r="E699" t="str">
            <v>Concreto Fck 10 MPa</v>
          </cell>
          <cell r="F699" t="str">
            <v>m³</v>
          </cell>
        </row>
        <row r="700">
          <cell r="B700" t="str">
            <v>7.1.59</v>
          </cell>
          <cell r="D700" t="str">
            <v>27.09.02</v>
          </cell>
          <cell r="E700" t="str">
            <v>Concreto Fck 15 MPa</v>
          </cell>
          <cell r="F700" t="str">
            <v>m³</v>
          </cell>
        </row>
        <row r="701">
          <cell r="B701" t="str">
            <v>7.1.60</v>
          </cell>
          <cell r="D701" t="str">
            <v xml:space="preserve">27.09.03 </v>
          </cell>
          <cell r="E701" t="str">
            <v>Concreto Fck 18 MPa</v>
          </cell>
          <cell r="F701" t="str">
            <v>m³</v>
          </cell>
        </row>
        <row r="702">
          <cell r="B702" t="str">
            <v>7.1.61</v>
          </cell>
          <cell r="D702" t="str">
            <v>27.09.04</v>
          </cell>
          <cell r="E702" t="str">
            <v>Concreto Fck 20 MPa</v>
          </cell>
          <cell r="F702" t="str">
            <v>m³</v>
          </cell>
        </row>
        <row r="703">
          <cell r="B703" t="str">
            <v>7.1.62</v>
          </cell>
          <cell r="D703" t="str">
            <v>27.09.05</v>
          </cell>
          <cell r="E703" t="str">
            <v>Concreto Fck 25 MPa</v>
          </cell>
          <cell r="F703" t="str">
            <v>m³</v>
          </cell>
        </row>
        <row r="704">
          <cell r="B704" t="str">
            <v>7.1.63</v>
          </cell>
          <cell r="D704" t="str">
            <v>27.09.07</v>
          </cell>
          <cell r="E704" t="str">
            <v>Concreto Fck 30 MPa</v>
          </cell>
          <cell r="F704" t="str">
            <v>m³</v>
          </cell>
        </row>
        <row r="705">
          <cell r="B705" t="str">
            <v>7.1.64</v>
          </cell>
          <cell r="D705" t="str">
            <v>27.09.08</v>
          </cell>
          <cell r="E705" t="str">
            <v>Concreto Ciclópico</v>
          </cell>
          <cell r="F705" t="str">
            <v>m³</v>
          </cell>
        </row>
        <row r="706">
          <cell r="B706" t="str">
            <v>7.1.65</v>
          </cell>
          <cell r="D706" t="str">
            <v xml:space="preserve">27.09.09 </v>
          </cell>
          <cell r="E706" t="str">
            <v>Concreto Projetado, medido na seção</v>
          </cell>
          <cell r="F706" t="str">
            <v>m³</v>
          </cell>
        </row>
        <row r="707">
          <cell r="B707" t="str">
            <v>7.1.66</v>
          </cell>
          <cell r="D707" t="str">
            <v>27.09.10</v>
          </cell>
          <cell r="E707" t="str">
            <v xml:space="preserve">Bombeamento p/ conc. qualquer resist. </v>
          </cell>
          <cell r="F707" t="str">
            <v>m³</v>
          </cell>
        </row>
        <row r="708">
          <cell r="B708" t="str">
            <v>7.1.67</v>
          </cell>
          <cell r="D708" t="str">
            <v>27.09.11</v>
          </cell>
          <cell r="E708" t="str">
            <v>Concreto grout alta resistência</v>
          </cell>
          <cell r="F708" t="str">
            <v>m³</v>
          </cell>
        </row>
        <row r="709">
          <cell r="B709" t="str">
            <v>7.1.68</v>
          </cell>
          <cell r="D709" t="str">
            <v>27.09.12</v>
          </cell>
          <cell r="E709" t="str">
            <v>Enchimento com concreto celular</v>
          </cell>
          <cell r="F709" t="str">
            <v>m³</v>
          </cell>
        </row>
        <row r="710">
          <cell r="B710" t="str">
            <v>7.1.69</v>
          </cell>
          <cell r="D710" t="str">
            <v>27.09.13</v>
          </cell>
          <cell r="E710" t="str">
            <v>Concreto Fck 12 Mpa</v>
          </cell>
          <cell r="F710" t="str">
            <v>m³</v>
          </cell>
        </row>
        <row r="711">
          <cell r="B711" t="str">
            <v>7.1.70</v>
          </cell>
          <cell r="D711" t="str">
            <v>27.09.14</v>
          </cell>
          <cell r="E711" t="str">
            <v>Concreto Fck 16 Mpa</v>
          </cell>
          <cell r="F711" t="str">
            <v>m³</v>
          </cell>
        </row>
        <row r="712">
          <cell r="B712" t="str">
            <v>7.1.71</v>
          </cell>
          <cell r="D712" t="str">
            <v>27.09.15</v>
          </cell>
          <cell r="E712" t="str">
            <v>Concreto Fck 35 Mpa</v>
          </cell>
          <cell r="F712" t="str">
            <v>m³</v>
          </cell>
        </row>
        <row r="713">
          <cell r="B713" t="str">
            <v>7.1.72</v>
          </cell>
          <cell r="D713" t="str">
            <v>27.09.16</v>
          </cell>
          <cell r="E713" t="str">
            <v>Concreto Fck 40 Mpa</v>
          </cell>
          <cell r="F713" t="str">
            <v>m³</v>
          </cell>
        </row>
        <row r="714">
          <cell r="B714" t="str">
            <v>7.1.73</v>
          </cell>
          <cell r="D714" t="str">
            <v>27.10.01</v>
          </cell>
          <cell r="E714" t="str">
            <v>Junta/retração c/lábio polim. ab.15 até 40mm-subst.</v>
          </cell>
          <cell r="F714" t="str">
            <v>m</v>
          </cell>
        </row>
        <row r="715">
          <cell r="B715" t="str">
            <v>7.1.74</v>
          </cell>
          <cell r="D715" t="str">
            <v>27.10.02</v>
          </cell>
          <cell r="E715" t="str">
            <v>Junta/retração c/lábio polim. ab.40 até 50mm-subst.</v>
          </cell>
          <cell r="F715" t="str">
            <v>m</v>
          </cell>
        </row>
        <row r="716">
          <cell r="B716" t="str">
            <v>7.1.75</v>
          </cell>
          <cell r="D716" t="str">
            <v>27.10.03</v>
          </cell>
          <cell r="E716" t="str">
            <v>Junta/retração c/lábio polim. ab. 50 até 70mm-subst.</v>
          </cell>
          <cell r="F716" t="str">
            <v>m</v>
          </cell>
        </row>
        <row r="717">
          <cell r="B717" t="str">
            <v>7.1.76</v>
          </cell>
          <cell r="D717" t="str">
            <v>27.10.04</v>
          </cell>
          <cell r="E717" t="str">
            <v>Substituição de junta metálica</v>
          </cell>
          <cell r="F717" t="str">
            <v>m</v>
          </cell>
        </row>
        <row r="718">
          <cell r="B718" t="str">
            <v>7.1.77</v>
          </cell>
          <cell r="D718" t="str">
            <v>27.11.01</v>
          </cell>
          <cell r="E718" t="str">
            <v>Preparação e aplicação de argamassa</v>
          </cell>
          <cell r="F718" t="str">
            <v>m³</v>
          </cell>
        </row>
        <row r="719">
          <cell r="B719" t="str">
            <v>7.1.78</v>
          </cell>
          <cell r="D719" t="str">
            <v>27.11.02</v>
          </cell>
          <cell r="E719" t="str">
            <v>Ades.epoxi p/ trincas e fis.extrut.(incl. furo e mang.)</v>
          </cell>
          <cell r="F719" t="str">
            <v>kg</v>
          </cell>
        </row>
        <row r="720">
          <cell r="B720" t="str">
            <v>7.1.79</v>
          </cell>
          <cell r="D720" t="str">
            <v>27.11.03</v>
          </cell>
          <cell r="E720" t="str">
            <v>Injeção de calda de cimento</v>
          </cell>
          <cell r="F720" t="str">
            <v>kg</v>
          </cell>
        </row>
        <row r="721">
          <cell r="B721" t="str">
            <v>7.1.80</v>
          </cell>
          <cell r="D721" t="str">
            <v>27.11.05</v>
          </cell>
          <cell r="E721" t="str">
            <v>Injeção de calda de cimento em bainhas</v>
          </cell>
          <cell r="F721" t="str">
            <v>kg</v>
          </cell>
        </row>
        <row r="722">
          <cell r="B722" t="str">
            <v>7.1.81</v>
          </cell>
          <cell r="D722" t="str">
            <v>27.11.09</v>
          </cell>
          <cell r="E722" t="str">
            <v>Argamassa de cimento e areia traço 1:6</v>
          </cell>
          <cell r="F722" t="str">
            <v>m³</v>
          </cell>
        </row>
        <row r="723">
          <cell r="B723" t="str">
            <v>7.1.82</v>
          </cell>
          <cell r="D723" t="str">
            <v>27.11.10</v>
          </cell>
          <cell r="E723" t="str">
            <v>Argamassa cimento e areia traço 1:3 esp 2cm</v>
          </cell>
          <cell r="F723" t="str">
            <v>m²</v>
          </cell>
        </row>
        <row r="724">
          <cell r="B724" t="str">
            <v>7.1.83</v>
          </cell>
          <cell r="D724" t="str">
            <v>27.12.01</v>
          </cell>
          <cell r="E724" t="str">
            <v>Tubo de pvc perfurado ou não D=0,050m</v>
          </cell>
          <cell r="F724" t="str">
            <v>m</v>
          </cell>
        </row>
        <row r="725">
          <cell r="B725" t="str">
            <v>7.1.84</v>
          </cell>
          <cell r="D725" t="str">
            <v>27.12.03</v>
          </cell>
          <cell r="E725" t="str">
            <v>Tubo de pvc perfurado ou não D=0,10m</v>
          </cell>
          <cell r="F725" t="str">
            <v>m</v>
          </cell>
        </row>
        <row r="726">
          <cell r="B726" t="str">
            <v>7.1.85</v>
          </cell>
          <cell r="D726" t="str">
            <v>27.12.04</v>
          </cell>
          <cell r="E726" t="str">
            <v xml:space="preserve">Tubo de pvc perfurado ou não D=0,15m </v>
          </cell>
          <cell r="F726" t="str">
            <v>m</v>
          </cell>
        </row>
        <row r="727">
          <cell r="B727" t="str">
            <v>7.1.86</v>
          </cell>
          <cell r="D727" t="str">
            <v>27.13.02</v>
          </cell>
          <cell r="E727" t="str">
            <v>Aditivo super plastificante</v>
          </cell>
          <cell r="F727" t="str">
            <v>kg</v>
          </cell>
        </row>
        <row r="728">
          <cell r="B728" t="str">
            <v>7.1.87</v>
          </cell>
          <cell r="D728" t="str">
            <v>27.13.03</v>
          </cell>
          <cell r="E728" t="str">
            <v>Aditivo super fluidificante</v>
          </cell>
          <cell r="F728" t="str">
            <v>kg</v>
          </cell>
        </row>
        <row r="729">
          <cell r="B729" t="str">
            <v>7.1.88</v>
          </cell>
          <cell r="D729" t="str">
            <v>27.13.04</v>
          </cell>
          <cell r="E729" t="str">
            <v xml:space="preserve">Aditivo acelerador de pega </v>
          </cell>
          <cell r="F729" t="str">
            <v>kg</v>
          </cell>
        </row>
        <row r="730">
          <cell r="B730" t="str">
            <v>7.1.89</v>
          </cell>
          <cell r="D730" t="str">
            <v>27.13.05</v>
          </cell>
          <cell r="E730" t="str">
            <v>Aditivo retardador de pega</v>
          </cell>
          <cell r="F730" t="str">
            <v>kg</v>
          </cell>
        </row>
        <row r="731">
          <cell r="B731" t="str">
            <v>7.1.90</v>
          </cell>
          <cell r="D731" t="str">
            <v>27.14.03</v>
          </cell>
          <cell r="E731" t="str">
            <v>Pintura a base de epoxi - 2 demãos</v>
          </cell>
          <cell r="F731" t="str">
            <v>m²</v>
          </cell>
        </row>
        <row r="733">
          <cell r="B733" t="str">
            <v>Cód. Colinas</v>
          </cell>
          <cell r="D733" t="str">
            <v>Código</v>
          </cell>
          <cell r="E733" t="str">
            <v>Serviços</v>
          </cell>
          <cell r="F733" t="str">
            <v>Unid.</v>
          </cell>
        </row>
        <row r="736">
          <cell r="D736" t="str">
            <v>FASE 28 - SINALIZAÇÃO E ELEMENTOS DE SEGURANÇA</v>
          </cell>
        </row>
        <row r="737">
          <cell r="B737" t="str">
            <v>8.1.1</v>
          </cell>
          <cell r="D737" t="str">
            <v>28.01.02</v>
          </cell>
          <cell r="E737" t="str">
            <v>Placa de aço + GT</v>
          </cell>
          <cell r="F737" t="str">
            <v>m²</v>
          </cell>
        </row>
        <row r="738">
          <cell r="B738" t="str">
            <v>8.1.2</v>
          </cell>
          <cell r="D738" t="str">
            <v>28.01.04</v>
          </cell>
          <cell r="E738" t="str">
            <v>Placa de aço GT+ GT</v>
          </cell>
          <cell r="F738" t="str">
            <v>m²</v>
          </cell>
        </row>
        <row r="739">
          <cell r="B739" t="str">
            <v>8.1.3</v>
          </cell>
          <cell r="D739" t="str">
            <v>28.01.05</v>
          </cell>
          <cell r="E739" t="str">
            <v>Placa de aço GT+ AI</v>
          </cell>
          <cell r="F739" t="str">
            <v>m²</v>
          </cell>
        </row>
        <row r="740">
          <cell r="B740" t="str">
            <v>8.1.4</v>
          </cell>
          <cell r="D740" t="str">
            <v>28.01.07</v>
          </cell>
          <cell r="E740" t="str">
            <v>Placa alumínio mod. GT+GT</v>
          </cell>
          <cell r="F740" t="str">
            <v>m²</v>
          </cell>
        </row>
        <row r="741">
          <cell r="B741" t="str">
            <v>8.1.5</v>
          </cell>
          <cell r="D741" t="str">
            <v>28.01.08</v>
          </cell>
          <cell r="E741" t="str">
            <v xml:space="preserve">Placa al. mod. GT+AI </v>
          </cell>
          <cell r="F741" t="str">
            <v>m²</v>
          </cell>
        </row>
        <row r="742">
          <cell r="B742" t="str">
            <v>8.1.6</v>
          </cell>
          <cell r="D742" t="str">
            <v>28.01.10</v>
          </cell>
          <cell r="E742" t="str">
            <v xml:space="preserve">Placa al.mod.Ed./Ob.GT+Vinil </v>
          </cell>
          <cell r="F742" t="str">
            <v>m²</v>
          </cell>
        </row>
        <row r="743">
          <cell r="B743" t="str">
            <v>8.1.7</v>
          </cell>
          <cell r="D743" t="str">
            <v>28.01.17</v>
          </cell>
          <cell r="E743" t="str">
            <v xml:space="preserve">Placa em al. mod. p/Port/Semi-Port - GT+GT </v>
          </cell>
          <cell r="F743" t="str">
            <v>m²</v>
          </cell>
        </row>
        <row r="744">
          <cell r="B744" t="str">
            <v>8.1.8</v>
          </cell>
          <cell r="D744" t="str">
            <v>28.01.18</v>
          </cell>
          <cell r="E744" t="str">
            <v>Placa al. mod. p/Port./Semi GT+AI</v>
          </cell>
          <cell r="F744" t="str">
            <v>m²</v>
          </cell>
        </row>
        <row r="745">
          <cell r="B745" t="str">
            <v>8.1.9</v>
          </cell>
          <cell r="D745" t="str">
            <v>28.03.01</v>
          </cell>
          <cell r="E745" t="str">
            <v>Sinaliz.hor. res.alquid. + bor.clor.</v>
          </cell>
          <cell r="F745" t="str">
            <v>m²</v>
          </cell>
        </row>
        <row r="746">
          <cell r="B746" t="str">
            <v>8.1.10</v>
          </cell>
          <cell r="D746" t="str">
            <v>28.03.02</v>
          </cell>
          <cell r="E746" t="str">
            <v xml:space="preserve">Sinaliz.hor. c/resina vinilica ou acrilica </v>
          </cell>
          <cell r="F746" t="str">
            <v>m²</v>
          </cell>
        </row>
        <row r="747">
          <cell r="B747" t="str">
            <v>8.1.11</v>
          </cell>
          <cell r="D747" t="str">
            <v>28.03.03</v>
          </cell>
          <cell r="E747" t="str">
            <v xml:space="preserve">Sinaliz.hor. com termoplast. Hot-spray </v>
          </cell>
          <cell r="F747" t="str">
            <v>m²</v>
          </cell>
        </row>
        <row r="748">
          <cell r="B748" t="str">
            <v>8.1.12</v>
          </cell>
          <cell r="D748" t="str">
            <v>28.03.04</v>
          </cell>
          <cell r="E748" t="str">
            <v xml:space="preserve">Sinaliz.hor. c/termoplast.spray- c/visib </v>
          </cell>
          <cell r="F748" t="str">
            <v>m²</v>
          </cell>
        </row>
        <row r="749">
          <cell r="B749" t="str">
            <v>8.1.13</v>
          </cell>
          <cell r="D749" t="str">
            <v>28.03.05</v>
          </cell>
          <cell r="E749" t="str">
            <v>Sinaliz. hor. c/termoplast estrudado</v>
          </cell>
          <cell r="F749" t="str">
            <v>m²</v>
          </cell>
        </row>
        <row r="750">
          <cell r="B750" t="str">
            <v>8.1.14</v>
          </cell>
          <cell r="D750" t="str">
            <v>28.03.06</v>
          </cell>
          <cell r="E750" t="str">
            <v>Sinaliz. hor tinta para pouco trafego</v>
          </cell>
          <cell r="F750" t="str">
            <v>m²</v>
          </cell>
        </row>
        <row r="751">
          <cell r="B751" t="str">
            <v>8.1.15</v>
          </cell>
          <cell r="D751" t="str">
            <v>28.03.07</v>
          </cell>
          <cell r="E751" t="str">
            <v>Sinaliz. horiz. acril.base de água</v>
          </cell>
          <cell r="F751" t="str">
            <v>m²</v>
          </cell>
        </row>
        <row r="752">
          <cell r="B752" t="str">
            <v>8.1.16</v>
          </cell>
          <cell r="D752" t="str">
            <v>28.03.08</v>
          </cell>
          <cell r="E752" t="str">
            <v>Sinaliz. horiz. acril. base água c/visibead</v>
          </cell>
          <cell r="F752" t="str">
            <v>m²</v>
          </cell>
        </row>
        <row r="753">
          <cell r="B753" t="str">
            <v>8.1.17</v>
          </cell>
          <cell r="D753" t="str">
            <v>28.03.09</v>
          </cell>
          <cell r="E753" t="str">
            <v xml:space="preserve">Tacha c/elem refl. vidro esp.lap. monod. </v>
          </cell>
          <cell r="F753" t="str">
            <v>un</v>
          </cell>
        </row>
        <row r="754">
          <cell r="B754" t="str">
            <v>8.1.18</v>
          </cell>
          <cell r="D754" t="str">
            <v>28.03.09.01</v>
          </cell>
          <cell r="E754" t="str">
            <v>Tacha c/elem refl. vidro esp.lap.bidir.</v>
          </cell>
          <cell r="F754" t="str">
            <v>un</v>
          </cell>
        </row>
        <row r="755">
          <cell r="B755" t="str">
            <v>8.1.19</v>
          </cell>
          <cell r="D755" t="str">
            <v>28.03.10</v>
          </cell>
          <cell r="E755" t="str">
            <v xml:space="preserve">Tachão mini refl. vidro esp.lap.monod. </v>
          </cell>
          <cell r="F755" t="str">
            <v>un</v>
          </cell>
        </row>
        <row r="756">
          <cell r="B756" t="str">
            <v>8.1.20</v>
          </cell>
          <cell r="D756" t="str">
            <v>28.03.10.01</v>
          </cell>
          <cell r="E756" t="str">
            <v>Tachão mini refl. vidro esp.lap.bid</v>
          </cell>
          <cell r="F756" t="str">
            <v>un</v>
          </cell>
        </row>
        <row r="757">
          <cell r="B757" t="str">
            <v>8.1.21</v>
          </cell>
          <cell r="D757" t="str">
            <v>28.03.11</v>
          </cell>
          <cell r="E757" t="str">
            <v xml:space="preserve">Tachão c/elem refl vidro esp.lap.monod. </v>
          </cell>
          <cell r="F757" t="str">
            <v>un</v>
          </cell>
        </row>
        <row r="758">
          <cell r="B758" t="str">
            <v>8.1.22</v>
          </cell>
          <cell r="D758" t="str">
            <v>28.03.12</v>
          </cell>
          <cell r="E758" t="str">
            <v xml:space="preserve">Tachão c/elem refl. vidro esp.lap bidirec. </v>
          </cell>
          <cell r="F758" t="str">
            <v>un</v>
          </cell>
        </row>
        <row r="759">
          <cell r="B759" t="str">
            <v>8.1.23</v>
          </cell>
          <cell r="D759" t="str">
            <v>28.03.13</v>
          </cell>
          <cell r="E759" t="str">
            <v>Tacha c/elem refl de plastico monod.</v>
          </cell>
          <cell r="F759" t="str">
            <v>un</v>
          </cell>
        </row>
        <row r="760">
          <cell r="B760" t="str">
            <v>8.1.24</v>
          </cell>
          <cell r="D760" t="str">
            <v>28.03.14</v>
          </cell>
          <cell r="E760" t="str">
            <v>Tacha c/elem refl de plastico bidirec.</v>
          </cell>
          <cell r="F760" t="str">
            <v>un</v>
          </cell>
        </row>
        <row r="761">
          <cell r="B761" t="str">
            <v>8.1.25</v>
          </cell>
          <cell r="D761" t="str">
            <v>28.03.15</v>
          </cell>
          <cell r="E761" t="str">
            <v xml:space="preserve">Tacha c/elem refl prism.monodirec. </v>
          </cell>
          <cell r="F761" t="str">
            <v>un</v>
          </cell>
        </row>
        <row r="762">
          <cell r="B762" t="str">
            <v>8.1.26</v>
          </cell>
          <cell r="D762" t="str">
            <v>28.03.16</v>
          </cell>
          <cell r="E762" t="str">
            <v xml:space="preserve">Tacha c/elem refl prism. bidirec. </v>
          </cell>
          <cell r="F762" t="str">
            <v>un</v>
          </cell>
        </row>
        <row r="763">
          <cell r="B763" t="str">
            <v>8.1.27</v>
          </cell>
          <cell r="D763" t="str">
            <v>28.04.01</v>
          </cell>
          <cell r="E763" t="str">
            <v>Balizador de solo</v>
          </cell>
          <cell r="F763" t="str">
            <v>un</v>
          </cell>
        </row>
        <row r="764">
          <cell r="B764" t="str">
            <v>8.1.28</v>
          </cell>
          <cell r="D764" t="str">
            <v>28.04.05</v>
          </cell>
          <cell r="E764" t="str">
            <v xml:space="preserve">Barreira plast. bicolor 1000x 500x500mm </v>
          </cell>
          <cell r="F764" t="str">
            <v>un</v>
          </cell>
        </row>
        <row r="765">
          <cell r="B765" t="str">
            <v>8.1.29</v>
          </cell>
          <cell r="D765" t="str">
            <v>28.04.06</v>
          </cell>
          <cell r="E765" t="str">
            <v>Cilindro Canalizador de trafego</v>
          </cell>
          <cell r="F765" t="str">
            <v>un</v>
          </cell>
        </row>
        <row r="766">
          <cell r="B766" t="str">
            <v>8.1.30</v>
          </cell>
          <cell r="D766" t="str">
            <v>28.04.07</v>
          </cell>
          <cell r="E766" t="str">
            <v>Balizador cilindrico GT</v>
          </cell>
          <cell r="F766" t="str">
            <v>un</v>
          </cell>
        </row>
        <row r="767">
          <cell r="B767" t="str">
            <v>8.1.31</v>
          </cell>
          <cell r="D767" t="str">
            <v>28.04.08</v>
          </cell>
          <cell r="E767" t="str">
            <v xml:space="preserve">Balizador cilindrico AI </v>
          </cell>
          <cell r="F767" t="str">
            <v>un</v>
          </cell>
        </row>
        <row r="768">
          <cell r="B768" t="str">
            <v>8.1.32</v>
          </cell>
          <cell r="D768" t="str">
            <v>28.04.09</v>
          </cell>
          <cell r="E768" t="str">
            <v>Baia proteção simples</v>
          </cell>
          <cell r="F768" t="str">
            <v>un</v>
          </cell>
        </row>
        <row r="769">
          <cell r="B769" t="str">
            <v>8.1.33</v>
          </cell>
          <cell r="D769" t="str">
            <v>28.04.10</v>
          </cell>
          <cell r="E769" t="str">
            <v>Baia proteção duplo</v>
          </cell>
          <cell r="F769" t="str">
            <v>un</v>
          </cell>
        </row>
        <row r="770">
          <cell r="B770" t="str">
            <v>8.1.34</v>
          </cell>
          <cell r="D770" t="str">
            <v>28.04.11</v>
          </cell>
          <cell r="E770" t="str">
            <v>Baia proteção master</v>
          </cell>
          <cell r="F770" t="str">
            <v>un</v>
          </cell>
        </row>
        <row r="771">
          <cell r="B771" t="str">
            <v>8.1.35</v>
          </cell>
          <cell r="D771" t="str">
            <v xml:space="preserve">28.04.12 </v>
          </cell>
          <cell r="E771" t="str">
            <v xml:space="preserve">Lamela ant.fixada em barr.N.Jersey h=0,60m </v>
          </cell>
          <cell r="F771" t="str">
            <v>m</v>
          </cell>
        </row>
        <row r="772">
          <cell r="B772" t="str">
            <v>8.1.36</v>
          </cell>
          <cell r="D772" t="str">
            <v>28.04.13</v>
          </cell>
          <cell r="E772" t="str">
            <v xml:space="preserve">Lamela ant.fixada em barr.N.Jersey h=0,80m </v>
          </cell>
          <cell r="F772" t="str">
            <v>m</v>
          </cell>
        </row>
        <row r="773">
          <cell r="B773" t="str">
            <v>8.1.37</v>
          </cell>
          <cell r="D773" t="str">
            <v>28.04.14</v>
          </cell>
          <cell r="E773" t="str">
            <v>Lamela ant.fixada em defensa h=0,80m</v>
          </cell>
          <cell r="F773" t="str">
            <v>m</v>
          </cell>
        </row>
        <row r="774">
          <cell r="B774" t="str">
            <v>8.1.38</v>
          </cell>
          <cell r="D774" t="str">
            <v>28.05.01</v>
          </cell>
          <cell r="E774" t="str">
            <v xml:space="preserve">Defensa -maleável simples </v>
          </cell>
          <cell r="F774" t="str">
            <v>m</v>
          </cell>
        </row>
        <row r="775">
          <cell r="B775" t="str">
            <v>8.1.39</v>
          </cell>
          <cell r="D775" t="str">
            <v>28.05.02</v>
          </cell>
          <cell r="E775" t="str">
            <v xml:space="preserve">Defensa -maleável duplo </v>
          </cell>
          <cell r="F775" t="str">
            <v>m</v>
          </cell>
        </row>
        <row r="776">
          <cell r="B776" t="str">
            <v>8.1.40</v>
          </cell>
          <cell r="D776" t="str">
            <v>28.05.03</v>
          </cell>
          <cell r="E776" t="str">
            <v>Defensa -maleável simples - implantação</v>
          </cell>
          <cell r="F776" t="str">
            <v>m</v>
          </cell>
        </row>
        <row r="777">
          <cell r="B777" t="str">
            <v>8.1.41</v>
          </cell>
          <cell r="D777" t="str">
            <v>28.05.04</v>
          </cell>
          <cell r="E777" t="str">
            <v>Defensa -maleável duplo - implantação</v>
          </cell>
          <cell r="F777" t="str">
            <v>m</v>
          </cell>
        </row>
        <row r="778">
          <cell r="B778" t="str">
            <v>8.1.42</v>
          </cell>
          <cell r="D778" t="str">
            <v>28.05.05</v>
          </cell>
          <cell r="E778" t="str">
            <v xml:space="preserve">Defensa -semi-maleável simples - fornecim. </v>
          </cell>
          <cell r="F778" t="str">
            <v>m</v>
          </cell>
        </row>
        <row r="779">
          <cell r="B779" t="str">
            <v>8.1.43</v>
          </cell>
          <cell r="D779" t="str">
            <v>28.05.06</v>
          </cell>
          <cell r="E779" t="str">
            <v xml:space="preserve">Defensa -semi-maleável simples - instalação </v>
          </cell>
          <cell r="F779" t="str">
            <v>m</v>
          </cell>
        </row>
        <row r="780">
          <cell r="B780" t="str">
            <v>8.1.44</v>
          </cell>
          <cell r="D780" t="str">
            <v>28.06.01</v>
          </cell>
          <cell r="E780" t="str">
            <v xml:space="preserve">G.c.intransponível tipo I - des. 5289 </v>
          </cell>
          <cell r="F780" t="str">
            <v>m</v>
          </cell>
        </row>
        <row r="781">
          <cell r="B781" t="str">
            <v>8.1.45</v>
          </cell>
          <cell r="D781" t="str">
            <v>28.06.02</v>
          </cell>
          <cell r="E781" t="str">
            <v xml:space="preserve">G.c.intransponível tipo II - des. 5307 </v>
          </cell>
          <cell r="F781" t="str">
            <v>m</v>
          </cell>
        </row>
        <row r="782">
          <cell r="B782" t="str">
            <v>8.1.46</v>
          </cell>
          <cell r="D782" t="str">
            <v>28.06.03</v>
          </cell>
          <cell r="E782" t="str">
            <v>G.c.de conc. pré passarela - des. 5370</v>
          </cell>
          <cell r="F782" t="str">
            <v>m</v>
          </cell>
        </row>
        <row r="783">
          <cell r="B783" t="str">
            <v>8.1.47</v>
          </cell>
          <cell r="D783" t="str">
            <v>28.06.04</v>
          </cell>
          <cell r="E783" t="str">
            <v xml:space="preserve">Barreira de segurança tipo New Jersey - des. 5396 </v>
          </cell>
          <cell r="F783" t="str">
            <v>m</v>
          </cell>
        </row>
        <row r="784">
          <cell r="B784" t="str">
            <v>8.1.48</v>
          </cell>
          <cell r="D784" t="str">
            <v>28.06.05</v>
          </cell>
          <cell r="E784" t="str">
            <v xml:space="preserve">Barreira double face New Jersey des 5514 </v>
          </cell>
          <cell r="F784" t="str">
            <v>m</v>
          </cell>
        </row>
        <row r="785">
          <cell r="B785" t="str">
            <v>8.1.49</v>
          </cell>
          <cell r="D785" t="str">
            <v>28.06.06</v>
          </cell>
          <cell r="E785" t="str">
            <v xml:space="preserve">Barreira double face New Jersey O.A.E.des 5464 </v>
          </cell>
          <cell r="F785" t="str">
            <v>m</v>
          </cell>
        </row>
        <row r="786">
          <cell r="B786" t="str">
            <v>8.1.50</v>
          </cell>
          <cell r="D786" t="str">
            <v>28.06.07</v>
          </cell>
          <cell r="E786" t="str">
            <v xml:space="preserve">Barreira double face New Jersey des 5465 </v>
          </cell>
          <cell r="F786" t="str">
            <v>m</v>
          </cell>
        </row>
        <row r="787">
          <cell r="B787" t="str">
            <v>8.1.51</v>
          </cell>
          <cell r="D787" t="str">
            <v>28.06.08</v>
          </cell>
          <cell r="E787" t="str">
            <v xml:space="preserve">Barreira com passeio p/ O.A.E. - des 5397 </v>
          </cell>
          <cell r="F787" t="str">
            <v>m</v>
          </cell>
        </row>
        <row r="788">
          <cell r="B788" t="str">
            <v>8.1.52</v>
          </cell>
          <cell r="D788" t="str">
            <v>28.06.09</v>
          </cell>
          <cell r="E788" t="str">
            <v xml:space="preserve">Barreira New-Jersey extrudada </v>
          </cell>
          <cell r="F788" t="str">
            <v>m</v>
          </cell>
        </row>
        <row r="789">
          <cell r="B789" t="str">
            <v>8.1.53</v>
          </cell>
          <cell r="D789" t="str">
            <v>28.06.10</v>
          </cell>
          <cell r="E789" t="str">
            <v xml:space="preserve">Suporte madeira tratada 0,10 x 0,10m </v>
          </cell>
          <cell r="F789" t="str">
            <v>m</v>
          </cell>
        </row>
        <row r="790">
          <cell r="B790" t="str">
            <v>8.1.54</v>
          </cell>
          <cell r="D790" t="str">
            <v>28.06.11</v>
          </cell>
          <cell r="E790" t="str">
            <v xml:space="preserve">Suporte de perfil metálico galvanizado </v>
          </cell>
          <cell r="F790" t="str">
            <v>kg</v>
          </cell>
        </row>
        <row r="791">
          <cell r="B791" t="str">
            <v>8.1.55</v>
          </cell>
          <cell r="D791" t="str">
            <v>28.06.12</v>
          </cell>
          <cell r="E791" t="str">
            <v xml:space="preserve">Suporte de tubo galvanizado d= 2 1/2" </v>
          </cell>
          <cell r="F791" t="str">
            <v>m</v>
          </cell>
        </row>
        <row r="792">
          <cell r="B792" t="str">
            <v>8.1.56</v>
          </cell>
          <cell r="D792" t="str">
            <v>28.07.01</v>
          </cell>
          <cell r="E792" t="str">
            <v xml:space="preserve">Broca de concreto armado D=20,00cm </v>
          </cell>
          <cell r="F792" t="str">
            <v>m</v>
          </cell>
        </row>
        <row r="793">
          <cell r="B793" t="str">
            <v>8.1.57</v>
          </cell>
          <cell r="D793" t="str">
            <v>28.07.02</v>
          </cell>
          <cell r="E793" t="str">
            <v xml:space="preserve">Broca de concreto armado D=25,00cm </v>
          </cell>
          <cell r="F793" t="str">
            <v>m</v>
          </cell>
        </row>
        <row r="794">
          <cell r="B794" t="str">
            <v>8.1.58</v>
          </cell>
          <cell r="D794" t="str">
            <v>28.07.03</v>
          </cell>
          <cell r="E794" t="str">
            <v>Broca de concreto armado D=15,00cm</v>
          </cell>
          <cell r="F794" t="str">
            <v>m</v>
          </cell>
        </row>
        <row r="795">
          <cell r="B795" t="str">
            <v>8.1.59</v>
          </cell>
          <cell r="D795" t="str">
            <v>28.07.04</v>
          </cell>
          <cell r="E795" t="str">
            <v xml:space="preserve">Placa institucional </v>
          </cell>
          <cell r="F795" t="str">
            <v>un</v>
          </cell>
        </row>
        <row r="796">
          <cell r="B796" t="str">
            <v>8.1.60</v>
          </cell>
          <cell r="D796" t="str">
            <v>28.07.05</v>
          </cell>
          <cell r="E796" t="str">
            <v xml:space="preserve">Manut placa instit. </v>
          </cell>
          <cell r="F796" t="str">
            <v>manut x mês</v>
          </cell>
        </row>
        <row r="798">
          <cell r="B798" t="str">
            <v>Cód. Colinas</v>
          </cell>
          <cell r="D798" t="str">
            <v>Código</v>
          </cell>
          <cell r="E798" t="str">
            <v>Serviços</v>
          </cell>
          <cell r="F798" t="str">
            <v>Unid.</v>
          </cell>
        </row>
        <row r="801">
          <cell r="D801" t="str">
            <v>FASE 30 - SERVIÇO DE PROTEÇÂO AO MEIO AMBIENTE</v>
          </cell>
        </row>
        <row r="802">
          <cell r="B802" t="str">
            <v>9.1.1</v>
          </cell>
          <cell r="D802" t="str">
            <v>30.01.01</v>
          </cell>
          <cell r="E802" t="str">
            <v>Grama placa s/adubo</v>
          </cell>
          <cell r="F802" t="str">
            <v>m²</v>
          </cell>
        </row>
        <row r="803">
          <cell r="B803" t="str">
            <v>9.1.2</v>
          </cell>
          <cell r="D803" t="str">
            <v>30.01.02</v>
          </cell>
          <cell r="E803" t="str">
            <v>Grama placa c/adubo</v>
          </cell>
          <cell r="F803" t="str">
            <v>m²</v>
          </cell>
        </row>
        <row r="804">
          <cell r="B804" t="str">
            <v>9.1.3</v>
          </cell>
          <cell r="D804" t="str">
            <v>30.01.03</v>
          </cell>
          <cell r="E804" t="str">
            <v>Grama muda s/adubo</v>
          </cell>
          <cell r="F804" t="str">
            <v>m²</v>
          </cell>
        </row>
        <row r="805">
          <cell r="B805" t="str">
            <v>9.1.4</v>
          </cell>
          <cell r="D805" t="str">
            <v>30.01.04</v>
          </cell>
          <cell r="E805" t="str">
            <v>Grama muda c/adubo</v>
          </cell>
          <cell r="F805" t="str">
            <v>m²</v>
          </cell>
        </row>
        <row r="806">
          <cell r="B806" t="str">
            <v>9.1.5</v>
          </cell>
          <cell r="D806" t="str">
            <v>30.01.05</v>
          </cell>
          <cell r="E806" t="str">
            <v>Plant. Semen. s/adubo</v>
          </cell>
          <cell r="F806" t="str">
            <v>m²</v>
          </cell>
        </row>
        <row r="807">
          <cell r="B807" t="str">
            <v>9.1.6</v>
          </cell>
          <cell r="D807" t="str">
            <v>30.01.06</v>
          </cell>
          <cell r="E807" t="str">
            <v>Plant. Semen. c/adubo</v>
          </cell>
          <cell r="F807" t="str">
            <v>m²</v>
          </cell>
        </row>
        <row r="808">
          <cell r="B808" t="str">
            <v>9.1.7</v>
          </cell>
          <cell r="D808" t="str">
            <v>30.01.07</v>
          </cell>
          <cell r="E808" t="str">
            <v>Hidrossemeadura</v>
          </cell>
          <cell r="F808" t="str">
            <v>m²</v>
          </cell>
        </row>
        <row r="809">
          <cell r="B809" t="str">
            <v>9.1.8</v>
          </cell>
          <cell r="D809" t="str">
            <v>30.01.08</v>
          </cell>
          <cell r="E809" t="str">
            <v>Irrig. Revest. Vegetal</v>
          </cell>
          <cell r="F809" t="str">
            <v>m²</v>
          </cell>
        </row>
        <row r="810">
          <cell r="B810" t="str">
            <v>9.1.9</v>
          </cell>
          <cell r="D810" t="str">
            <v>30.01.21</v>
          </cell>
          <cell r="E810" t="str">
            <v xml:space="preserve">Plantio de arbustos </v>
          </cell>
          <cell r="F810" t="str">
            <v>un</v>
          </cell>
        </row>
        <row r="811">
          <cell r="B811" t="str">
            <v>9.1.10</v>
          </cell>
          <cell r="D811" t="str">
            <v>30.01.22</v>
          </cell>
          <cell r="E811" t="str">
            <v>Plantio de arvores</v>
          </cell>
          <cell r="F811" t="str">
            <v>un</v>
          </cell>
        </row>
        <row r="812">
          <cell r="B812" t="str">
            <v>9.1.11</v>
          </cell>
          <cell r="D812" t="str">
            <v>30.01.30</v>
          </cell>
          <cell r="E812" t="str">
            <v xml:space="preserve">Plant gram sem c adu. </v>
          </cell>
          <cell r="F812" t="str">
            <v>m²</v>
          </cell>
        </row>
        <row r="813">
          <cell r="B813" t="str">
            <v>9.1.12</v>
          </cell>
          <cell r="D813" t="str">
            <v>30.02.02</v>
          </cell>
          <cell r="E813" t="str">
            <v xml:space="preserve">Alambrado com tela de arame galv., mourao de conc, </v>
          </cell>
          <cell r="F813" t="str">
            <v>m²</v>
          </cell>
        </row>
        <row r="815">
          <cell r="B815" t="str">
            <v>Cód. Colinas</v>
          </cell>
          <cell r="D815" t="str">
            <v>Código</v>
          </cell>
          <cell r="E815" t="str">
            <v>Serviços</v>
          </cell>
          <cell r="F815" t="str">
            <v>Unid.</v>
          </cell>
        </row>
        <row r="818">
          <cell r="D818" t="str">
            <v>FASE 31 - CONSERVAÇÃO DE ROTINA</v>
          </cell>
        </row>
        <row r="819">
          <cell r="B819" t="str">
            <v>10.1.1</v>
          </cell>
          <cell r="D819" t="str">
            <v>31.01.01</v>
          </cell>
          <cell r="E819" t="str">
            <v>Remendo pre-mist. Quente</v>
          </cell>
          <cell r="F819" t="str">
            <v>m³</v>
          </cell>
        </row>
        <row r="820">
          <cell r="B820" t="str">
            <v>10.1.2</v>
          </cell>
          <cell r="D820" t="str">
            <v>31.01.02</v>
          </cell>
          <cell r="E820" t="str">
            <v>Remendo pre-mist. Frio</v>
          </cell>
          <cell r="F820" t="str">
            <v>m³</v>
          </cell>
        </row>
        <row r="821">
          <cell r="B821" t="str">
            <v>10.1.3</v>
          </cell>
          <cell r="D821" t="str">
            <v>31.01.03</v>
          </cell>
          <cell r="E821" t="str">
            <v>Reparo em pav. Tapa buraco</v>
          </cell>
          <cell r="F821" t="str">
            <v>m³</v>
          </cell>
        </row>
        <row r="822">
          <cell r="B822" t="str">
            <v>10.1.4</v>
          </cell>
          <cell r="D822" t="str">
            <v>31.01.04</v>
          </cell>
          <cell r="E822" t="str">
            <v>Reparo de base brita graduada</v>
          </cell>
          <cell r="F822" t="str">
            <v>m³</v>
          </cell>
        </row>
        <row r="823">
          <cell r="B823" t="str">
            <v>10.1.5</v>
          </cell>
          <cell r="D823" t="str">
            <v>31.01.05</v>
          </cell>
          <cell r="E823" t="str">
            <v>Selagem de trinca</v>
          </cell>
          <cell r="F823" t="str">
            <v>litros</v>
          </cell>
        </row>
        <row r="824">
          <cell r="B824" t="str">
            <v>10.1.6</v>
          </cell>
          <cell r="D824" t="str">
            <v>31.01.06</v>
          </cell>
          <cell r="E824" t="str">
            <v>Reparo de concreto portland</v>
          </cell>
          <cell r="F824" t="str">
            <v>m³</v>
          </cell>
        </row>
        <row r="825">
          <cell r="B825" t="str">
            <v>10.1.7</v>
          </cell>
          <cell r="D825" t="str">
            <v>31.01.07</v>
          </cell>
          <cell r="E825" t="str">
            <v xml:space="preserve">Repos. Ver. Prim. Pista </v>
          </cell>
          <cell r="F825" t="str">
            <v>m³</v>
          </cell>
        </row>
        <row r="826">
          <cell r="B826" t="str">
            <v>10.1.8</v>
          </cell>
          <cell r="D826" t="str">
            <v>31.01.08</v>
          </cell>
          <cell r="E826" t="str">
            <v>Repos. Ver. Prim. Acost.</v>
          </cell>
          <cell r="F826" t="str">
            <v>m³</v>
          </cell>
        </row>
        <row r="827">
          <cell r="B827" t="str">
            <v>10.1.9</v>
          </cell>
          <cell r="D827" t="str">
            <v>31.01.09</v>
          </cell>
          <cell r="E827" t="str">
            <v xml:space="preserve">Reconformação de plataforma </v>
          </cell>
          <cell r="F827" t="str">
            <v>km</v>
          </cell>
        </row>
        <row r="828">
          <cell r="B828" t="str">
            <v>10.1.10</v>
          </cell>
          <cell r="D828" t="str">
            <v>31.01.10</v>
          </cell>
          <cell r="E828" t="str">
            <v xml:space="preserve">Reconformação de acostamento </v>
          </cell>
          <cell r="F828" t="str">
            <v>km</v>
          </cell>
        </row>
        <row r="829">
          <cell r="B829" t="str">
            <v>10.1.11</v>
          </cell>
          <cell r="D829" t="str">
            <v>31.02.01</v>
          </cell>
          <cell r="E829" t="str">
            <v>Plantio de grama em placa sem adubo</v>
          </cell>
          <cell r="F829" t="str">
            <v>m²</v>
          </cell>
        </row>
        <row r="830">
          <cell r="B830" t="str">
            <v>10.1.12</v>
          </cell>
          <cell r="D830" t="str">
            <v>31.02.02</v>
          </cell>
          <cell r="E830" t="str">
            <v>Plantio de grama em placa com adubo</v>
          </cell>
          <cell r="F830" t="str">
            <v>m²</v>
          </cell>
        </row>
        <row r="831">
          <cell r="B831" t="str">
            <v>10.1.13</v>
          </cell>
          <cell r="D831" t="str">
            <v>31.02.03</v>
          </cell>
          <cell r="E831" t="str">
            <v>Roçada manual</v>
          </cell>
          <cell r="F831" t="str">
            <v>ha</v>
          </cell>
        </row>
        <row r="832">
          <cell r="B832" t="str">
            <v>10.1.14</v>
          </cell>
          <cell r="D832" t="str">
            <v>31.02.04</v>
          </cell>
          <cell r="E832" t="str">
            <v xml:space="preserve">Roçada mecânica </v>
          </cell>
          <cell r="F832" t="str">
            <v>ha</v>
          </cell>
        </row>
        <row r="833">
          <cell r="B833" t="str">
            <v>10.1.15</v>
          </cell>
          <cell r="D833" t="str">
            <v>31.02.05</v>
          </cell>
          <cell r="E833" t="str">
            <v>Capina manual</v>
          </cell>
          <cell r="F833" t="str">
            <v>ha</v>
          </cell>
        </row>
        <row r="834">
          <cell r="B834" t="str">
            <v>10.1.16</v>
          </cell>
          <cell r="D834" t="str">
            <v>31.02.06</v>
          </cell>
          <cell r="E834" t="str">
            <v>Capina química</v>
          </cell>
          <cell r="F834" t="str">
            <v>m²</v>
          </cell>
        </row>
        <row r="835">
          <cell r="B835" t="str">
            <v>10.1.17</v>
          </cell>
          <cell r="D835" t="str">
            <v>31.02.07</v>
          </cell>
          <cell r="E835" t="str">
            <v>Conservação manual de aceiro</v>
          </cell>
          <cell r="F835" t="str">
            <v>ha</v>
          </cell>
        </row>
        <row r="836">
          <cell r="B836" t="str">
            <v>10.1.18</v>
          </cell>
          <cell r="D836" t="str">
            <v>31.02.08</v>
          </cell>
          <cell r="E836" t="str">
            <v>Despraguejamento manual de gramado</v>
          </cell>
          <cell r="F836" t="str">
            <v>ha</v>
          </cell>
        </row>
        <row r="837">
          <cell r="B837" t="str">
            <v>10.1.19</v>
          </cell>
          <cell r="D837" t="str">
            <v>31.02.09</v>
          </cell>
          <cell r="E837" t="str">
            <v>Remoção lixo entulho</v>
          </cell>
          <cell r="F837" t="str">
            <v>equipexh</v>
          </cell>
        </row>
        <row r="838">
          <cell r="B838" t="str">
            <v>10.1.20</v>
          </cell>
          <cell r="D838" t="str">
            <v>31.03.01</v>
          </cell>
          <cell r="E838" t="str">
            <v>Reparo total de cerca</v>
          </cell>
          <cell r="F838" t="str">
            <v>m</v>
          </cell>
        </row>
        <row r="839">
          <cell r="B839" t="str">
            <v>10.1.21</v>
          </cell>
          <cell r="D839" t="str">
            <v>31.03.02</v>
          </cell>
          <cell r="E839" t="str">
            <v>Reparo parcial de cerca - mourão</v>
          </cell>
          <cell r="F839" t="str">
            <v>m</v>
          </cell>
        </row>
        <row r="840">
          <cell r="B840" t="str">
            <v>10.1.22</v>
          </cell>
          <cell r="D840" t="str">
            <v>31.03.03</v>
          </cell>
          <cell r="E840" t="str">
            <v>Reparo parcial de cerca - arame</v>
          </cell>
          <cell r="F840" t="str">
            <v>m</v>
          </cell>
        </row>
        <row r="841">
          <cell r="B841" t="str">
            <v>10.1.23</v>
          </cell>
          <cell r="D841" t="str">
            <v>31.04.01</v>
          </cell>
          <cell r="E841" t="str">
            <v>Recomposição manual de aterro</v>
          </cell>
          <cell r="F841" t="str">
            <v>m³</v>
          </cell>
        </row>
        <row r="842">
          <cell r="B842" t="str">
            <v>10.1.24</v>
          </cell>
          <cell r="D842" t="str">
            <v>31.04.02</v>
          </cell>
          <cell r="E842" t="str">
            <v>Recomposição mecânica de aterro</v>
          </cell>
          <cell r="F842" t="str">
            <v>m³</v>
          </cell>
        </row>
        <row r="843">
          <cell r="B843" t="str">
            <v>10.1.25</v>
          </cell>
          <cell r="D843" t="str">
            <v>31.04.03</v>
          </cell>
          <cell r="E843" t="str">
            <v xml:space="preserve">Remoção manual de barreira </v>
          </cell>
          <cell r="F843" t="str">
            <v>m³</v>
          </cell>
        </row>
        <row r="844">
          <cell r="B844" t="str">
            <v>10.1.26</v>
          </cell>
          <cell r="D844" t="str">
            <v>31.04.04</v>
          </cell>
          <cell r="E844" t="str">
            <v>Remoção mecânica de barreira</v>
          </cell>
          <cell r="F844" t="str">
            <v>m³</v>
          </cell>
        </row>
        <row r="845">
          <cell r="B845" t="str">
            <v>10.1.27</v>
          </cell>
          <cell r="D845" t="str">
            <v>31.05.01</v>
          </cell>
          <cell r="E845" t="str">
            <v>Limpeza de drenagem da plataforma</v>
          </cell>
          <cell r="F845" t="str">
            <v>m</v>
          </cell>
        </row>
        <row r="846">
          <cell r="B846" t="str">
            <v>10.1.28</v>
          </cell>
          <cell r="D846" t="str">
            <v>31.05.02</v>
          </cell>
          <cell r="E846" t="str">
            <v>Limpeza de drenagem fora da plataforma</v>
          </cell>
          <cell r="F846" t="str">
            <v>m</v>
          </cell>
        </row>
        <row r="847">
          <cell r="B847" t="str">
            <v>10.1.29</v>
          </cell>
          <cell r="D847" t="str">
            <v>31.05.03</v>
          </cell>
          <cell r="E847" t="str">
            <v>Limpeza de bueiros diametro até 60cm</v>
          </cell>
          <cell r="F847" t="str">
            <v>m</v>
          </cell>
        </row>
        <row r="848">
          <cell r="B848" t="str">
            <v>10.1.30</v>
          </cell>
          <cell r="D848" t="str">
            <v>31.05.04</v>
          </cell>
          <cell r="E848" t="str">
            <v>Limpeza de bueiros diametro até 80cm</v>
          </cell>
          <cell r="F848" t="str">
            <v>m</v>
          </cell>
        </row>
        <row r="849">
          <cell r="B849" t="str">
            <v>10.1.31</v>
          </cell>
          <cell r="D849" t="str">
            <v>31.05.05</v>
          </cell>
          <cell r="E849" t="str">
            <v>Limpeza de bueiros diametro até 100cm</v>
          </cell>
          <cell r="F849" t="str">
            <v>m</v>
          </cell>
        </row>
        <row r="850">
          <cell r="B850" t="str">
            <v>10.1.32</v>
          </cell>
          <cell r="D850" t="str">
            <v>31.05.06</v>
          </cell>
          <cell r="E850" t="str">
            <v>Limpeza de bueiros diametro até 120cm</v>
          </cell>
          <cell r="F850" t="str">
            <v>m</v>
          </cell>
        </row>
        <row r="851">
          <cell r="B851" t="str">
            <v>10.1.33</v>
          </cell>
          <cell r="D851" t="str">
            <v>31.05.07</v>
          </cell>
          <cell r="E851" t="str">
            <v>Limpeza de bueiros diametro até 150cm</v>
          </cell>
          <cell r="F851" t="str">
            <v>m</v>
          </cell>
        </row>
        <row r="852">
          <cell r="B852" t="str">
            <v>10.1.34</v>
          </cell>
          <cell r="D852" t="str">
            <v>31.05.08</v>
          </cell>
          <cell r="E852" t="str">
            <v>Limpeza de galeria</v>
          </cell>
          <cell r="F852" t="str">
            <v>m</v>
          </cell>
        </row>
        <row r="853">
          <cell r="B853" t="str">
            <v>10.1.35</v>
          </cell>
          <cell r="D853" t="str">
            <v>31.05.09</v>
          </cell>
          <cell r="E853" t="str">
            <v>Reparo drenagem superficial de concreto</v>
          </cell>
          <cell r="F853" t="str">
            <v>m³</v>
          </cell>
        </row>
        <row r="854">
          <cell r="B854" t="str">
            <v>10.1.36</v>
          </cell>
          <cell r="D854" t="str">
            <v>31.05.10</v>
          </cell>
          <cell r="E854" t="str">
            <v>Demolição de concreto simples</v>
          </cell>
          <cell r="F854" t="str">
            <v>m³</v>
          </cell>
        </row>
        <row r="855">
          <cell r="B855" t="str">
            <v>10.1.37</v>
          </cell>
          <cell r="D855" t="str">
            <v>31.05.11</v>
          </cell>
          <cell r="E855" t="str">
            <v xml:space="preserve">Demolição de concreto Armado </v>
          </cell>
          <cell r="F855" t="str">
            <v>m³</v>
          </cell>
        </row>
        <row r="856">
          <cell r="B856" t="str">
            <v>10.1.38</v>
          </cell>
          <cell r="D856" t="str">
            <v>31.05.12</v>
          </cell>
          <cell r="E856" t="str">
            <v>Demolição e retirada de guarda-corpo</v>
          </cell>
          <cell r="F856" t="str">
            <v>m³</v>
          </cell>
        </row>
        <row r="857">
          <cell r="B857" t="str">
            <v>10.1.39</v>
          </cell>
          <cell r="D857" t="str">
            <v>31.06.01</v>
          </cell>
          <cell r="E857" t="str">
            <v>Limpeza de placa</v>
          </cell>
          <cell r="F857" t="str">
            <v>m²</v>
          </cell>
        </row>
        <row r="858">
          <cell r="B858" t="str">
            <v>10.1.40</v>
          </cell>
          <cell r="D858" t="str">
            <v>31.06.02</v>
          </cell>
          <cell r="E858" t="str">
            <v>Substituição de placa</v>
          </cell>
          <cell r="F858" t="str">
            <v>m²</v>
          </cell>
        </row>
        <row r="859">
          <cell r="B859" t="str">
            <v>10.1.41</v>
          </cell>
          <cell r="D859" t="str">
            <v>31.06.03</v>
          </cell>
          <cell r="E859" t="str">
            <v>Fornec. de placa de aco FP+GT</v>
          </cell>
          <cell r="F859" t="str">
            <v>m²</v>
          </cell>
        </row>
        <row r="860">
          <cell r="B860" t="str">
            <v>10.1.42</v>
          </cell>
          <cell r="D860" t="str">
            <v>31.06.05</v>
          </cell>
          <cell r="E860" t="str">
            <v>Placa de alumínio GT+GT</v>
          </cell>
          <cell r="F860" t="str">
            <v>m²</v>
          </cell>
        </row>
        <row r="861">
          <cell r="B861" t="str">
            <v>10.1.43</v>
          </cell>
          <cell r="D861" t="str">
            <v>31.06.06</v>
          </cell>
          <cell r="E861" t="str">
            <v>Suporte madeira tratada 0,10 x 0,10m</v>
          </cell>
          <cell r="F861" t="str">
            <v>m</v>
          </cell>
        </row>
        <row r="862">
          <cell r="B862" t="str">
            <v>10.1.44</v>
          </cell>
          <cell r="D862" t="str">
            <v>31.06.07</v>
          </cell>
          <cell r="E862" t="str">
            <v>Suporte de perfil metálico galvanizado</v>
          </cell>
          <cell r="F862" t="str">
            <v>kg</v>
          </cell>
        </row>
        <row r="863">
          <cell r="B863" t="str">
            <v>10.1.45</v>
          </cell>
          <cell r="D863" t="str">
            <v>31.06.08</v>
          </cell>
          <cell r="E863" t="str">
            <v>Suporte de tubo galvanizado d=2 1/2"</v>
          </cell>
          <cell r="F863" t="str">
            <v>m</v>
          </cell>
        </row>
        <row r="864">
          <cell r="B864" t="str">
            <v>10.1.46</v>
          </cell>
          <cell r="D864" t="str">
            <v>31.06.09</v>
          </cell>
          <cell r="E864" t="str">
            <v>Limpeza tacha refletiva mono/bidirecional</v>
          </cell>
          <cell r="F864" t="str">
            <v>un</v>
          </cell>
        </row>
        <row r="865">
          <cell r="B865" t="str">
            <v>10.1.47</v>
          </cell>
          <cell r="D865" t="str">
            <v>31.06.10</v>
          </cell>
          <cell r="E865" t="str">
            <v>Pintura de caiação 2 demãos</v>
          </cell>
          <cell r="F865" t="str">
            <v>m²</v>
          </cell>
        </row>
        <row r="866">
          <cell r="B866" t="str">
            <v>10.1.48</v>
          </cell>
          <cell r="D866" t="str">
            <v>31.07.01</v>
          </cell>
          <cell r="E866" t="str">
            <v>Substituição de defensa semi-maleável sem mat.</v>
          </cell>
          <cell r="F866" t="str">
            <v>m</v>
          </cell>
        </row>
        <row r="867">
          <cell r="B867" t="str">
            <v>10.1.49</v>
          </cell>
          <cell r="D867" t="str">
            <v>31.07.02</v>
          </cell>
          <cell r="E867" t="str">
            <v>Defensa semi-maleável - fornecimento</v>
          </cell>
          <cell r="F867" t="str">
            <v>m</v>
          </cell>
        </row>
        <row r="868">
          <cell r="B868" t="str">
            <v>10.1.50</v>
          </cell>
          <cell r="D868" t="str">
            <v>31.07.03</v>
          </cell>
          <cell r="E868" t="str">
            <v>Defensa semi-maleável - Instalação</v>
          </cell>
          <cell r="F868" t="str">
            <v>m</v>
          </cell>
        </row>
        <row r="869">
          <cell r="B869" t="str">
            <v>10.1.51</v>
          </cell>
          <cell r="D869" t="str">
            <v>31.07.04</v>
          </cell>
          <cell r="E869" t="str">
            <v>Reparo de guarda corpo metálico</v>
          </cell>
          <cell r="F869" t="str">
            <v>m²</v>
          </cell>
        </row>
        <row r="870">
          <cell r="B870" t="str">
            <v>10.1.52</v>
          </cell>
          <cell r="D870" t="str">
            <v>31.08.01</v>
          </cell>
          <cell r="E870" t="str">
            <v>Limpeza superficial concreto</v>
          </cell>
          <cell r="F870" t="str">
            <v>m²</v>
          </cell>
        </row>
        <row r="871">
          <cell r="B871" t="str">
            <v>10.1.53</v>
          </cell>
          <cell r="D871" t="str">
            <v>31.08.02</v>
          </cell>
          <cell r="E871" t="str">
            <v>Alvenaria de 1 tijolo</v>
          </cell>
          <cell r="F871" t="str">
            <v>m³</v>
          </cell>
        </row>
        <row r="872">
          <cell r="B872" t="str">
            <v>10.1.54</v>
          </cell>
          <cell r="D872" t="str">
            <v>31.08.03</v>
          </cell>
          <cell r="E872" t="str">
            <v xml:space="preserve">Recolhimento de animais </v>
          </cell>
          <cell r="F872" t="str">
            <v>equipexhora</v>
          </cell>
        </row>
        <row r="873">
          <cell r="B873" t="str">
            <v>10.1.55</v>
          </cell>
          <cell r="D873" t="str">
            <v>31.08.07</v>
          </cell>
          <cell r="E873" t="str">
            <v>Equipe para serviços conservação</v>
          </cell>
          <cell r="F873" t="str">
            <v>equipexdia</v>
          </cell>
        </row>
        <row r="874">
          <cell r="B874" t="str">
            <v>10.1.56</v>
          </cell>
          <cell r="D874" t="str">
            <v>31.08.08</v>
          </cell>
          <cell r="E874" t="str">
            <v>Transporte de pessoal</v>
          </cell>
          <cell r="F874" t="str">
            <v>km</v>
          </cell>
        </row>
        <row r="875">
          <cell r="B875" t="str">
            <v>10.1.57</v>
          </cell>
          <cell r="D875" t="str">
            <v>31.08.09</v>
          </cell>
          <cell r="E875" t="str">
            <v>Pintura latex acrílica</v>
          </cell>
          <cell r="F875" t="str">
            <v>m²</v>
          </cell>
        </row>
        <row r="876">
          <cell r="B876" t="str">
            <v>10.1.58</v>
          </cell>
          <cell r="D876" t="str">
            <v>31.09.01</v>
          </cell>
          <cell r="E876" t="str">
            <v>Guia concreto Fck 15 Mpa</v>
          </cell>
          <cell r="F876" t="str">
            <v>m³</v>
          </cell>
        </row>
        <row r="877">
          <cell r="B877" t="str">
            <v>10.1.59</v>
          </cell>
          <cell r="D877" t="str">
            <v>31.09.02</v>
          </cell>
          <cell r="E877" t="str">
            <v>Sarjeta concreto Fck 15 Mpa</v>
          </cell>
          <cell r="F877" t="str">
            <v>m³</v>
          </cell>
        </row>
        <row r="879">
          <cell r="B879" t="str">
            <v>Cód. Colinas</v>
          </cell>
          <cell r="D879" t="str">
            <v>Código</v>
          </cell>
          <cell r="E879" t="str">
            <v>Serviços</v>
          </cell>
          <cell r="F879" t="str">
            <v>Unid.</v>
          </cell>
        </row>
        <row r="882">
          <cell r="D882" t="str">
            <v>FASE 32 - CONSERVAÇÃO ESPECIAL</v>
          </cell>
        </row>
        <row r="883">
          <cell r="B883" t="str">
            <v>11.1.1</v>
          </cell>
          <cell r="D883" t="str">
            <v>32.01.01</v>
          </cell>
          <cell r="E883" t="str">
            <v>Reforço de sub-leito - Escavação</v>
          </cell>
          <cell r="F883" t="str">
            <v>m³</v>
          </cell>
        </row>
        <row r="884">
          <cell r="B884" t="str">
            <v>11.1.2</v>
          </cell>
          <cell r="D884" t="str">
            <v>32.01.02</v>
          </cell>
          <cell r="E884" t="str">
            <v>Reforço de sub-leito - compactação</v>
          </cell>
          <cell r="F884" t="str">
            <v>m³</v>
          </cell>
        </row>
        <row r="885">
          <cell r="B885" t="str">
            <v>11.1.3</v>
          </cell>
          <cell r="D885" t="str">
            <v>32.01.03</v>
          </cell>
          <cell r="E885" t="str">
            <v xml:space="preserve">Preparo e melhoramento sub-leito </v>
          </cell>
          <cell r="F885" t="str">
            <v>m²</v>
          </cell>
        </row>
        <row r="886">
          <cell r="B886" t="str">
            <v>11.1.4</v>
          </cell>
          <cell r="D886" t="str">
            <v>32.01.05</v>
          </cell>
          <cell r="E886" t="str">
            <v>Sub-base ou base brita grad. simples</v>
          </cell>
          <cell r="F886" t="str">
            <v>m³</v>
          </cell>
        </row>
        <row r="887">
          <cell r="B887" t="str">
            <v>11.1.5</v>
          </cell>
          <cell r="D887" t="str">
            <v>32.01.06</v>
          </cell>
          <cell r="E887" t="str">
            <v>Imprimadura bet. impermeabilizante</v>
          </cell>
          <cell r="F887" t="str">
            <v>m²</v>
          </cell>
        </row>
        <row r="888">
          <cell r="B888" t="str">
            <v>11.1.6</v>
          </cell>
          <cell r="D888" t="str">
            <v>32.01.07</v>
          </cell>
          <cell r="E888" t="str">
            <v>Imprimadura betuminosa ligante</v>
          </cell>
          <cell r="F888" t="str">
            <v>m²</v>
          </cell>
        </row>
        <row r="889">
          <cell r="B889" t="str">
            <v>11.1.7</v>
          </cell>
          <cell r="D889" t="str">
            <v>32.01.08</v>
          </cell>
          <cell r="E889" t="str">
            <v>Tratamento superf. c/ lama asfáltica</v>
          </cell>
          <cell r="F889" t="str">
            <v>m²</v>
          </cell>
        </row>
        <row r="890">
          <cell r="B890" t="str">
            <v>11.1.8</v>
          </cell>
          <cell r="D890" t="str">
            <v>32.01.09</v>
          </cell>
          <cell r="E890" t="str">
            <v>Camada de lama asfáltica grossa</v>
          </cell>
          <cell r="F890" t="str">
            <v>m²</v>
          </cell>
        </row>
        <row r="891">
          <cell r="B891" t="str">
            <v>11.1.9</v>
          </cell>
          <cell r="D891" t="str">
            <v>32.01.10.01</v>
          </cell>
          <cell r="E891" t="str">
            <v>Camada de rolamento CBUQ - panos s/DOP</v>
          </cell>
          <cell r="F891" t="str">
            <v>m³</v>
          </cell>
        </row>
        <row r="892">
          <cell r="B892" t="str">
            <v>11.1.10</v>
          </cell>
          <cell r="D892" t="str">
            <v>32.01.11</v>
          </cell>
          <cell r="E892" t="str">
            <v>Camada Base/regularização de pré mist. A frio</v>
          </cell>
          <cell r="F892" t="str">
            <v>m³</v>
          </cell>
        </row>
        <row r="893">
          <cell r="B893" t="str">
            <v>11.1.11</v>
          </cell>
          <cell r="D893" t="str">
            <v>32.01.12</v>
          </cell>
          <cell r="E893" t="str">
            <v>Capa selante Betuminosa</v>
          </cell>
          <cell r="F893" t="str">
            <v>m²</v>
          </cell>
        </row>
        <row r="894">
          <cell r="B894" t="str">
            <v>11.1.12</v>
          </cell>
          <cell r="D894" t="str">
            <v>32.01.13</v>
          </cell>
          <cell r="E894" t="str">
            <v>Fresagem Pavimento</v>
          </cell>
          <cell r="F894" t="str">
            <v>m³</v>
          </cell>
        </row>
        <row r="895">
          <cell r="B895" t="str">
            <v>11.1.13</v>
          </cell>
          <cell r="D895" t="str">
            <v>32.01.14</v>
          </cell>
          <cell r="E895" t="str">
            <v>Imprimadura bet. auxiliar de ligação</v>
          </cell>
          <cell r="F895" t="str">
            <v>m²</v>
          </cell>
        </row>
        <row r="896">
          <cell r="B896" t="str">
            <v>11.1.14</v>
          </cell>
          <cell r="D896" t="str">
            <v>32.01.17</v>
          </cell>
          <cell r="E896" t="str">
            <v>Remoção Camada de rolamento</v>
          </cell>
          <cell r="F896" t="str">
            <v>m³</v>
          </cell>
        </row>
        <row r="897">
          <cell r="B897" t="str">
            <v>11.1.15</v>
          </cell>
          <cell r="D897" t="str">
            <v>32.01.18</v>
          </cell>
          <cell r="E897" t="str">
            <v>Tratamento superficial duplo</v>
          </cell>
          <cell r="F897" t="str">
            <v>m³</v>
          </cell>
        </row>
        <row r="898">
          <cell r="B898" t="str">
            <v>11.1.16</v>
          </cell>
          <cell r="D898" t="str">
            <v>32.01.19</v>
          </cell>
          <cell r="E898" t="str">
            <v>Tratamento superficial triplo</v>
          </cell>
          <cell r="F898" t="str">
            <v>m³</v>
          </cell>
        </row>
        <row r="899">
          <cell r="B899" t="str">
            <v>11.1.17</v>
          </cell>
          <cell r="D899" t="str">
            <v>32.02.01</v>
          </cell>
          <cell r="E899" t="str">
            <v xml:space="preserve">Escavação manual de 1ª/2ª categoria </v>
          </cell>
          <cell r="F899" t="str">
            <v>m³</v>
          </cell>
        </row>
        <row r="900">
          <cell r="B900" t="str">
            <v>11.1.18</v>
          </cell>
          <cell r="D900" t="str">
            <v>32.02.01.01</v>
          </cell>
          <cell r="E900" t="str">
            <v>Escavação fund., bueiro ou dreno s/expl.até 2m</v>
          </cell>
          <cell r="F900" t="str">
            <v>m³</v>
          </cell>
        </row>
        <row r="901">
          <cell r="B901" t="str">
            <v>11.1.19</v>
          </cell>
          <cell r="D901" t="str">
            <v>32.02.01.02</v>
          </cell>
          <cell r="E901" t="str">
            <v>Acresc. p/Escav. 1,5 m prof., além 2m</v>
          </cell>
          <cell r="F901" t="str">
            <v>m³</v>
          </cell>
        </row>
        <row r="902">
          <cell r="B902" t="str">
            <v>11.1.20</v>
          </cell>
          <cell r="D902" t="str">
            <v>32.02.01.03</v>
          </cell>
          <cell r="E902" t="str">
            <v>Escavação fund., bueiro ou dreno c/expl. até 2 m</v>
          </cell>
          <cell r="F902" t="str">
            <v>m³</v>
          </cell>
        </row>
        <row r="903">
          <cell r="B903" t="str">
            <v>11.1.21</v>
          </cell>
          <cell r="D903" t="str">
            <v>32.02.01.04</v>
          </cell>
          <cell r="E903" t="str">
            <v>Acresc. p/escav. ensec.c/explos. c/ 1,5m além 3m</v>
          </cell>
          <cell r="F903" t="str">
            <v>m³</v>
          </cell>
        </row>
        <row r="904">
          <cell r="B904" t="str">
            <v>11.1.22</v>
          </cell>
          <cell r="D904" t="str">
            <v>32.02.02</v>
          </cell>
          <cell r="E904" t="str">
            <v>Compactação manual com reaterro solo local</v>
          </cell>
          <cell r="F904" t="str">
            <v>m³</v>
          </cell>
        </row>
        <row r="905">
          <cell r="B905" t="str">
            <v>11.1.23</v>
          </cell>
          <cell r="D905" t="str">
            <v>32.02.03</v>
          </cell>
          <cell r="E905" t="str">
            <v>Forma plana para concreto comum</v>
          </cell>
          <cell r="F905" t="str">
            <v>m²</v>
          </cell>
        </row>
        <row r="906">
          <cell r="B906" t="str">
            <v>11.1.24</v>
          </cell>
          <cell r="D906" t="str">
            <v>32.02.04</v>
          </cell>
          <cell r="E906" t="str">
            <v>Forma plana para concreto aparente</v>
          </cell>
          <cell r="F906" t="str">
            <v>m²</v>
          </cell>
        </row>
        <row r="907">
          <cell r="B907" t="str">
            <v>11.1.25</v>
          </cell>
          <cell r="D907" t="str">
            <v>32.02.05</v>
          </cell>
          <cell r="E907" t="str">
            <v>Forma curva para concreto comum</v>
          </cell>
          <cell r="F907" t="str">
            <v>m²</v>
          </cell>
        </row>
        <row r="908">
          <cell r="B908" t="str">
            <v>11.1.26</v>
          </cell>
          <cell r="D908" t="str">
            <v>32.02.06</v>
          </cell>
          <cell r="E908" t="str">
            <v>Forma curva para concreto aparente</v>
          </cell>
          <cell r="F908" t="str">
            <v>m²</v>
          </cell>
        </row>
        <row r="909">
          <cell r="B909" t="str">
            <v>11.1.27</v>
          </cell>
          <cell r="D909" t="str">
            <v>32.02.07</v>
          </cell>
          <cell r="E909" t="str">
            <v>Aço CA-25</v>
          </cell>
          <cell r="F909" t="str">
            <v>kg</v>
          </cell>
        </row>
        <row r="910">
          <cell r="B910" t="str">
            <v>11.1.28</v>
          </cell>
          <cell r="D910" t="str">
            <v>32.02.08</v>
          </cell>
          <cell r="E910" t="str">
            <v>Aço CA-50</v>
          </cell>
          <cell r="F910" t="str">
            <v>kg</v>
          </cell>
        </row>
        <row r="911">
          <cell r="B911" t="str">
            <v>11.1.29</v>
          </cell>
          <cell r="D911" t="str">
            <v>32.02.09</v>
          </cell>
          <cell r="E911" t="str">
            <v>Aço CA-60</v>
          </cell>
          <cell r="F911" t="str">
            <v>kg</v>
          </cell>
        </row>
        <row r="912">
          <cell r="B912" t="str">
            <v>11.1.30</v>
          </cell>
          <cell r="D912" t="str">
            <v>32.02.10</v>
          </cell>
          <cell r="E912" t="str">
            <v>Concreto Fck 10 MPa</v>
          </cell>
          <cell r="F912" t="str">
            <v>m³</v>
          </cell>
        </row>
        <row r="913">
          <cell r="B913" t="str">
            <v>11.1.31</v>
          </cell>
          <cell r="D913" t="str">
            <v>32.02.10.01</v>
          </cell>
          <cell r="E913" t="str">
            <v>Concreto Fck 12 MPa</v>
          </cell>
          <cell r="F913" t="str">
            <v>m³</v>
          </cell>
        </row>
        <row r="914">
          <cell r="B914" t="str">
            <v>11.1.32</v>
          </cell>
          <cell r="D914" t="str">
            <v>32.02.11</v>
          </cell>
          <cell r="E914" t="str">
            <v>Concreto Fck 15 MPa</v>
          </cell>
          <cell r="F914" t="str">
            <v>m³</v>
          </cell>
        </row>
        <row r="915">
          <cell r="B915" t="str">
            <v>11.1.33</v>
          </cell>
          <cell r="D915" t="str">
            <v>32.02.11.01</v>
          </cell>
          <cell r="E915" t="str">
            <v>Concreto Fck 16 MPa</v>
          </cell>
          <cell r="F915" t="str">
            <v>m³</v>
          </cell>
        </row>
        <row r="916">
          <cell r="B916" t="str">
            <v>11.1.34</v>
          </cell>
          <cell r="D916" t="str">
            <v>32.02.12</v>
          </cell>
          <cell r="E916" t="str">
            <v>Concreto Fck 18 MPa</v>
          </cell>
          <cell r="F916" t="str">
            <v>m³</v>
          </cell>
        </row>
        <row r="917">
          <cell r="B917" t="str">
            <v>11.1.35</v>
          </cell>
          <cell r="D917" t="str">
            <v>32.02.13</v>
          </cell>
          <cell r="E917" t="str">
            <v>Concreto Fck 20 MPa</v>
          </cell>
          <cell r="F917" t="str">
            <v>m³</v>
          </cell>
        </row>
        <row r="918">
          <cell r="B918" t="str">
            <v>11.1.36</v>
          </cell>
          <cell r="D918" t="str">
            <v>32.02.14</v>
          </cell>
          <cell r="E918" t="str">
            <v>Concreto Fck 25 MPa</v>
          </cell>
          <cell r="F918" t="str">
            <v>m³</v>
          </cell>
        </row>
        <row r="919">
          <cell r="B919" t="str">
            <v>11.1.37</v>
          </cell>
          <cell r="D919" t="str">
            <v>32.02.16</v>
          </cell>
          <cell r="E919" t="str">
            <v>Concreto Fck 30 MPa</v>
          </cell>
          <cell r="F919" t="str">
            <v>m³</v>
          </cell>
        </row>
        <row r="920">
          <cell r="B920" t="str">
            <v>11.1.38</v>
          </cell>
          <cell r="D920" t="str">
            <v>32.02.16.01</v>
          </cell>
          <cell r="E920" t="str">
            <v>Concreto Fck 35 Mpa</v>
          </cell>
          <cell r="F920" t="str">
            <v>m³</v>
          </cell>
        </row>
        <row r="921">
          <cell r="B921" t="str">
            <v>11.1.39</v>
          </cell>
          <cell r="D921" t="str">
            <v>32.02.16.02</v>
          </cell>
          <cell r="E921" t="str">
            <v>Concreto Fck 40 MPa</v>
          </cell>
          <cell r="F921" t="str">
            <v>m³</v>
          </cell>
        </row>
        <row r="922">
          <cell r="B922" t="str">
            <v>11.1.40</v>
          </cell>
          <cell r="D922" t="str">
            <v>32.02.17</v>
          </cell>
          <cell r="E922" t="str">
            <v>Concreto Ciclópico</v>
          </cell>
          <cell r="F922" t="str">
            <v>m³</v>
          </cell>
        </row>
        <row r="923">
          <cell r="B923" t="str">
            <v>11.1.41</v>
          </cell>
          <cell r="D923" t="str">
            <v>32.02.18</v>
          </cell>
          <cell r="E923" t="str">
            <v>Bombeamento p/conc. qualquer resist.</v>
          </cell>
          <cell r="F923" t="str">
            <v>m³</v>
          </cell>
        </row>
        <row r="924">
          <cell r="B924" t="str">
            <v>11.1.42</v>
          </cell>
          <cell r="D924" t="str">
            <v>32.02.19</v>
          </cell>
          <cell r="E924" t="str">
            <v>Enrocamento pedra arrumada</v>
          </cell>
          <cell r="F924" t="str">
            <v>m³</v>
          </cell>
        </row>
        <row r="925">
          <cell r="B925" t="str">
            <v>11.1.43</v>
          </cell>
          <cell r="D925" t="str">
            <v>32.02.20</v>
          </cell>
          <cell r="E925" t="str">
            <v>Enrocamento pedra arrumada e rejuntada</v>
          </cell>
          <cell r="F925" t="str">
            <v>m³</v>
          </cell>
        </row>
        <row r="926">
          <cell r="B926" t="str">
            <v>11.1.44</v>
          </cell>
          <cell r="D926" t="str">
            <v>32.02.21</v>
          </cell>
          <cell r="E926" t="str">
            <v>Enrrocamento pedra jogada</v>
          </cell>
          <cell r="F926" t="str">
            <v>m³</v>
          </cell>
        </row>
        <row r="927">
          <cell r="B927" t="str">
            <v>11.1.45</v>
          </cell>
          <cell r="D927" t="str">
            <v>32.02.22</v>
          </cell>
          <cell r="E927" t="str">
            <v xml:space="preserve">Tubo concreto D=0,40m CA-1 - fornec. </v>
          </cell>
          <cell r="F927" t="str">
            <v>m</v>
          </cell>
        </row>
        <row r="928">
          <cell r="B928" t="str">
            <v>11.1.46</v>
          </cell>
          <cell r="D928" t="str">
            <v>32.02.23</v>
          </cell>
          <cell r="E928" t="str">
            <v>Tubo concreto D=0,40m CA-2 - fornec.</v>
          </cell>
          <cell r="F928" t="str">
            <v>m</v>
          </cell>
        </row>
        <row r="929">
          <cell r="B929" t="str">
            <v>11.1.47</v>
          </cell>
          <cell r="D929" t="str">
            <v>32.02.26</v>
          </cell>
          <cell r="E929" t="str">
            <v xml:space="preserve">Tubo concreto D=0,50m CA-3 - fornec. </v>
          </cell>
          <cell r="F929" t="str">
            <v>m</v>
          </cell>
        </row>
        <row r="930">
          <cell r="B930" t="str">
            <v>11.1.48</v>
          </cell>
          <cell r="D930" t="str">
            <v>32.02.28</v>
          </cell>
          <cell r="E930" t="str">
            <v>Tubo concreto D=0,60m CA-1 - fornec.</v>
          </cell>
          <cell r="F930" t="str">
            <v>m</v>
          </cell>
        </row>
        <row r="931">
          <cell r="B931" t="str">
            <v>11.1.49</v>
          </cell>
          <cell r="D931" t="str">
            <v>32.02.29</v>
          </cell>
          <cell r="E931" t="str">
            <v xml:space="preserve">Tubo concreto D=0,60m CA-2 - fornec. </v>
          </cell>
          <cell r="F931" t="str">
            <v>m</v>
          </cell>
        </row>
        <row r="932">
          <cell r="B932" t="str">
            <v>11.1.50</v>
          </cell>
          <cell r="D932" t="str">
            <v>32.02.30</v>
          </cell>
          <cell r="E932" t="str">
            <v>Tubo concreto D=0,60m CA-3 - fornec.</v>
          </cell>
          <cell r="F932" t="str">
            <v>m</v>
          </cell>
        </row>
        <row r="933">
          <cell r="B933" t="str">
            <v>11.1.51</v>
          </cell>
          <cell r="D933" t="str">
            <v>32.02.31</v>
          </cell>
          <cell r="E933" t="str">
            <v>Tubo concreto D=0,60m CA-4 - fornec.</v>
          </cell>
          <cell r="F933" t="str">
            <v>m</v>
          </cell>
        </row>
        <row r="934">
          <cell r="B934" t="str">
            <v>11.1.52</v>
          </cell>
          <cell r="D934" t="str">
            <v>32.02.32</v>
          </cell>
          <cell r="E934" t="str">
            <v>Tubo concreto D=0,80m CA-1 - fornec.</v>
          </cell>
          <cell r="F934" t="str">
            <v>m</v>
          </cell>
        </row>
        <row r="935">
          <cell r="B935" t="str">
            <v>11.1.53</v>
          </cell>
          <cell r="D935" t="str">
            <v>32.02.33</v>
          </cell>
          <cell r="E935" t="str">
            <v>Tubo concreto D=0,80m CA-2 - fornec.</v>
          </cell>
          <cell r="F935" t="str">
            <v>m</v>
          </cell>
        </row>
        <row r="936">
          <cell r="B936" t="str">
            <v>11.1.54</v>
          </cell>
          <cell r="D936" t="str">
            <v>32.02.34</v>
          </cell>
          <cell r="E936" t="str">
            <v>Tubo concreto D=0,80m CA-3 - fornec.</v>
          </cell>
          <cell r="F936" t="str">
            <v>m</v>
          </cell>
        </row>
        <row r="937">
          <cell r="B937" t="str">
            <v>11.1.55</v>
          </cell>
          <cell r="D937" t="str">
            <v>32.02.35</v>
          </cell>
          <cell r="E937" t="str">
            <v xml:space="preserve">Tubo concreto D=0,80m CA-4 - fornceimento </v>
          </cell>
          <cell r="F937" t="str">
            <v>m</v>
          </cell>
        </row>
        <row r="938">
          <cell r="B938" t="str">
            <v>11.1.56</v>
          </cell>
          <cell r="D938" t="str">
            <v>32.02.36</v>
          </cell>
          <cell r="E938" t="str">
            <v xml:space="preserve">Tubo concreto D=1,00m CA-1 - fornec. </v>
          </cell>
          <cell r="F938" t="str">
            <v>m</v>
          </cell>
        </row>
        <row r="939">
          <cell r="B939" t="str">
            <v>11.1.57</v>
          </cell>
          <cell r="D939" t="str">
            <v>32.02.40</v>
          </cell>
          <cell r="E939" t="str">
            <v xml:space="preserve">Tubo concreto D=1,20m CA-1 - fornec. </v>
          </cell>
          <cell r="F939" t="str">
            <v>m</v>
          </cell>
        </row>
        <row r="940">
          <cell r="B940" t="str">
            <v>11.1.58</v>
          </cell>
          <cell r="D940" t="str">
            <v>32.02.44</v>
          </cell>
          <cell r="E940" t="str">
            <v xml:space="preserve">Tubo concreto D=1,50m CA-1 - fornec. </v>
          </cell>
          <cell r="F940" t="str">
            <v>m</v>
          </cell>
        </row>
        <row r="941">
          <cell r="B941" t="str">
            <v>11.1.59</v>
          </cell>
          <cell r="D941" t="str">
            <v>32.02.48</v>
          </cell>
          <cell r="E941" t="str">
            <v>Tubo concreto D=0,40m assentamento</v>
          </cell>
          <cell r="F941" t="str">
            <v>m</v>
          </cell>
        </row>
        <row r="942">
          <cell r="B942" t="str">
            <v>11.1.60</v>
          </cell>
          <cell r="D942" t="str">
            <v>32.02.49</v>
          </cell>
          <cell r="E942" t="str">
            <v>Tubo de concreto D=0,50m assentamento</v>
          </cell>
          <cell r="F942" t="str">
            <v>m</v>
          </cell>
        </row>
        <row r="943">
          <cell r="B943" t="str">
            <v>11.1.61</v>
          </cell>
          <cell r="D943" t="str">
            <v>32.02.50</v>
          </cell>
          <cell r="E943" t="str">
            <v>Tubo concreto D=0,60m assentamento</v>
          </cell>
          <cell r="F943" t="str">
            <v>m</v>
          </cell>
        </row>
        <row r="944">
          <cell r="B944" t="str">
            <v>11.1.62</v>
          </cell>
          <cell r="D944" t="str">
            <v>32.02.51</v>
          </cell>
          <cell r="E944" t="str">
            <v xml:space="preserve">Tubo concreto D=0,80m assentamento </v>
          </cell>
          <cell r="F944" t="str">
            <v>m</v>
          </cell>
        </row>
        <row r="945">
          <cell r="B945" t="str">
            <v>11.1.63</v>
          </cell>
          <cell r="D945" t="str">
            <v>32.02.52</v>
          </cell>
          <cell r="E945" t="str">
            <v>Tubo concreto D=1,00m assentamento</v>
          </cell>
          <cell r="F945" t="str">
            <v>m</v>
          </cell>
        </row>
        <row r="946">
          <cell r="B946" t="str">
            <v>11.1.64</v>
          </cell>
          <cell r="D946" t="str">
            <v>32.02.53</v>
          </cell>
          <cell r="E946" t="str">
            <v>Tubo concreto D=1,20m assentamento</v>
          </cell>
          <cell r="F946" t="str">
            <v>m</v>
          </cell>
        </row>
        <row r="947">
          <cell r="B947" t="str">
            <v>11.1.65</v>
          </cell>
          <cell r="D947" t="str">
            <v>32.02.54</v>
          </cell>
          <cell r="E947" t="str">
            <v>Tubo concreto D=1,50m assentamento</v>
          </cell>
          <cell r="F947" t="str">
            <v>m</v>
          </cell>
        </row>
        <row r="948">
          <cell r="B948" t="str">
            <v>11.1.66</v>
          </cell>
          <cell r="D948" t="str">
            <v>32.02.55</v>
          </cell>
          <cell r="E948" t="str">
            <v>Gabião tipo caixa 50cm - tela galv.</v>
          </cell>
          <cell r="F948" t="str">
            <v>m³</v>
          </cell>
        </row>
        <row r="949">
          <cell r="B949" t="str">
            <v>11.1.67</v>
          </cell>
          <cell r="D949" t="str">
            <v>32.02.56.01</v>
          </cell>
          <cell r="E949" t="str">
            <v>Gabião tipo colchão e= 17cm - tela galv.</v>
          </cell>
          <cell r="F949" t="str">
            <v>m²</v>
          </cell>
        </row>
        <row r="950">
          <cell r="B950" t="str">
            <v>11.1.68</v>
          </cell>
          <cell r="D950" t="str">
            <v>32.02.57.01</v>
          </cell>
          <cell r="E950" t="str">
            <v>Gabião tipo colchão e= 23cm - tela galv.</v>
          </cell>
          <cell r="F950" t="str">
            <v>m²</v>
          </cell>
        </row>
        <row r="951">
          <cell r="B951" t="str">
            <v>11.1.69</v>
          </cell>
          <cell r="D951" t="str">
            <v>32.02.58.01</v>
          </cell>
          <cell r="E951" t="str">
            <v xml:space="preserve">Gabião tipo colchão espessura 30cm - tela galv. </v>
          </cell>
          <cell r="F951" t="str">
            <v>m²</v>
          </cell>
        </row>
        <row r="952">
          <cell r="B952" t="str">
            <v>11.1.70</v>
          </cell>
          <cell r="D952" t="str">
            <v>32.02.59.01</v>
          </cell>
          <cell r="E952" t="str">
            <v xml:space="preserve">Gabião tipo colchão e= 17cm - tela pvc </v>
          </cell>
          <cell r="F952" t="str">
            <v>m²</v>
          </cell>
        </row>
        <row r="953">
          <cell r="B953" t="str">
            <v>11.1.71</v>
          </cell>
          <cell r="D953" t="str">
            <v>32.02.60.01</v>
          </cell>
          <cell r="E953" t="str">
            <v>Gabião tipo colchão espessura 23cm - tela pvc</v>
          </cell>
          <cell r="F953" t="str">
            <v>m²</v>
          </cell>
        </row>
        <row r="954">
          <cell r="B954" t="str">
            <v>11.1.72</v>
          </cell>
          <cell r="D954" t="str">
            <v>32.02.61.01</v>
          </cell>
          <cell r="E954" t="str">
            <v>Gabião tipo colchão espessura 30cm - tela pvc</v>
          </cell>
          <cell r="F954" t="str">
            <v>m²</v>
          </cell>
        </row>
        <row r="955">
          <cell r="B955" t="str">
            <v>11.1.73</v>
          </cell>
          <cell r="D955" t="str">
            <v>32.02.62</v>
          </cell>
          <cell r="E955" t="str">
            <v>Gabião tipo saco - tela galv.</v>
          </cell>
          <cell r="F955" t="str">
            <v>m³</v>
          </cell>
        </row>
        <row r="956">
          <cell r="B956" t="str">
            <v>11.1.74</v>
          </cell>
          <cell r="D956" t="str">
            <v>32.02.63</v>
          </cell>
          <cell r="E956" t="str">
            <v>Camada filtrante pedra britada</v>
          </cell>
          <cell r="F956" t="str">
            <v>m³</v>
          </cell>
        </row>
        <row r="957">
          <cell r="B957" t="str">
            <v>11.1.75</v>
          </cell>
          <cell r="D957" t="str">
            <v>32.02.66</v>
          </cell>
          <cell r="E957" t="str">
            <v>Canaleta concreto 40 cm</v>
          </cell>
          <cell r="F957" t="str">
            <v>m</v>
          </cell>
        </row>
        <row r="958">
          <cell r="B958" t="str">
            <v>11.1.76</v>
          </cell>
          <cell r="D958" t="str">
            <v>32.02.67</v>
          </cell>
          <cell r="E958" t="str">
            <v>Canaleta concreto 60 cm</v>
          </cell>
          <cell r="F958" t="str">
            <v>m</v>
          </cell>
        </row>
        <row r="959">
          <cell r="B959" t="str">
            <v>11.1.77</v>
          </cell>
          <cell r="D959" t="str">
            <v>32.02.68</v>
          </cell>
          <cell r="E959" t="str">
            <v>Canaleta concreto 80 cm</v>
          </cell>
          <cell r="F959" t="str">
            <v>m</v>
          </cell>
        </row>
        <row r="960">
          <cell r="B960" t="str">
            <v>11.1.78</v>
          </cell>
          <cell r="D960" t="str">
            <v>32.02.69</v>
          </cell>
          <cell r="E960" t="str">
            <v>Tubo pvc perfurado ou não D=0,050m</v>
          </cell>
          <cell r="F960" t="str">
            <v>m</v>
          </cell>
        </row>
        <row r="961">
          <cell r="B961" t="str">
            <v>11.1.79</v>
          </cell>
          <cell r="D961" t="str">
            <v>32.02.71</v>
          </cell>
          <cell r="E961" t="str">
            <v>Tubo pvc perfurado ou não D=0,10m</v>
          </cell>
          <cell r="F961" t="str">
            <v>m</v>
          </cell>
        </row>
        <row r="962">
          <cell r="B962" t="str">
            <v>11.1.80</v>
          </cell>
          <cell r="D962" t="str">
            <v>32.02.72</v>
          </cell>
          <cell r="E962" t="str">
            <v>Tubo pvc perfurado ou não D=0,15m</v>
          </cell>
          <cell r="F962" t="str">
            <v>m</v>
          </cell>
        </row>
        <row r="963">
          <cell r="B963" t="str">
            <v>11.1.81</v>
          </cell>
          <cell r="D963" t="str">
            <v>32.02.73</v>
          </cell>
          <cell r="E963" t="str">
            <v xml:space="preserve">Manta geotêxtil não tecida </v>
          </cell>
          <cell r="F963" t="str">
            <v>kg</v>
          </cell>
        </row>
        <row r="964">
          <cell r="B964" t="str">
            <v>11.1.82</v>
          </cell>
          <cell r="D964" t="str">
            <v>32.02.74</v>
          </cell>
          <cell r="E964" t="str">
            <v xml:space="preserve">Manta geotêxtil tecida </v>
          </cell>
          <cell r="F964" t="str">
            <v>kg</v>
          </cell>
        </row>
        <row r="965">
          <cell r="B965" t="str">
            <v>11.1.83</v>
          </cell>
          <cell r="D965" t="str">
            <v>32.02.75</v>
          </cell>
          <cell r="E965" t="str">
            <v>Enchimento de vala com areia lavada</v>
          </cell>
          <cell r="F965" t="str">
            <v>m³</v>
          </cell>
        </row>
        <row r="966">
          <cell r="B966" t="str">
            <v>11.1.84</v>
          </cell>
          <cell r="D966" t="str">
            <v>32.02.76</v>
          </cell>
          <cell r="E966" t="str">
            <v>Enchimento de vala com pedra britada 3 e 4</v>
          </cell>
          <cell r="F966" t="str">
            <v>m³</v>
          </cell>
        </row>
        <row r="967">
          <cell r="B967" t="str">
            <v>11.1.85</v>
          </cell>
          <cell r="D967" t="str">
            <v>32.02.77</v>
          </cell>
          <cell r="E967" t="str">
            <v>Enchimento de vala com pedra rachão</v>
          </cell>
          <cell r="F967" t="str">
            <v>m³</v>
          </cell>
        </row>
        <row r="968">
          <cell r="B968" t="str">
            <v>11.1.86</v>
          </cell>
          <cell r="D968" t="str">
            <v>32.02.79</v>
          </cell>
          <cell r="E968" t="str">
            <v>Retaludamento mecânico 1ª/2ª cat.</v>
          </cell>
          <cell r="F968" t="str">
            <v>m³</v>
          </cell>
        </row>
        <row r="969">
          <cell r="B969" t="str">
            <v>11.1.87</v>
          </cell>
          <cell r="D969" t="str">
            <v>32.02.80.01</v>
          </cell>
          <cell r="E969" t="str">
            <v>Tubo aço corr.galv.met.não destrutivo</v>
          </cell>
          <cell r="F969" t="str">
            <v>kg</v>
          </cell>
        </row>
        <row r="970">
          <cell r="B970" t="str">
            <v>11.1.88</v>
          </cell>
          <cell r="D970" t="str">
            <v>32.02.80.02</v>
          </cell>
          <cell r="E970" t="str">
            <v>Tubo aço corr.epoxy met.não destrutivo</v>
          </cell>
          <cell r="F970" t="str">
            <v>kg</v>
          </cell>
        </row>
        <row r="971">
          <cell r="B971" t="str">
            <v>11.1.89</v>
          </cell>
          <cell r="D971" t="str">
            <v>32.02.80.03</v>
          </cell>
          <cell r="E971" t="str">
            <v>Tubo aço corr.galv.met. destrutivo</v>
          </cell>
          <cell r="F971" t="str">
            <v>kg</v>
          </cell>
        </row>
        <row r="972">
          <cell r="B972" t="str">
            <v>11.1.90</v>
          </cell>
          <cell r="D972" t="str">
            <v>32.02.80.04</v>
          </cell>
          <cell r="E972" t="str">
            <v>Tubo aço corr.epoxy met. destrutivo</v>
          </cell>
          <cell r="F972" t="str">
            <v>kg</v>
          </cell>
        </row>
        <row r="973">
          <cell r="B973" t="str">
            <v>11.1.91</v>
          </cell>
          <cell r="D973" t="str">
            <v>32.03.01</v>
          </cell>
          <cell r="E973" t="str">
            <v xml:space="preserve">Tacha c/elem refl. vidro esp.lap. monod. </v>
          </cell>
          <cell r="F973" t="str">
            <v>un</v>
          </cell>
        </row>
        <row r="974">
          <cell r="B974" t="str">
            <v>11.1.92</v>
          </cell>
          <cell r="D974" t="str">
            <v>32.03.02</v>
          </cell>
          <cell r="E974" t="str">
            <v xml:space="preserve">Tacha c/elem refl. vidro esp.lap.bidir. </v>
          </cell>
          <cell r="F974" t="str">
            <v>un</v>
          </cell>
        </row>
        <row r="975">
          <cell r="B975" t="str">
            <v>11.1.93</v>
          </cell>
          <cell r="D975" t="str">
            <v>32.03.03</v>
          </cell>
          <cell r="E975" t="str">
            <v xml:space="preserve">Tachão c/elem refl vidro esp.lap.monod. </v>
          </cell>
          <cell r="F975" t="str">
            <v>un</v>
          </cell>
        </row>
        <row r="976">
          <cell r="B976" t="str">
            <v>11.1.94</v>
          </cell>
          <cell r="D976" t="str">
            <v>32.03.04</v>
          </cell>
          <cell r="E976" t="str">
            <v>Tachão c/elem refl. vidro esp.lap bidirec.</v>
          </cell>
          <cell r="F976" t="str">
            <v>un</v>
          </cell>
        </row>
        <row r="977">
          <cell r="B977" t="str">
            <v>11.1.95</v>
          </cell>
          <cell r="D977" t="str">
            <v>32.03.04.01</v>
          </cell>
          <cell r="E977" t="str">
            <v xml:space="preserve">Tachão mini refl. vidro esp.lap.monod. </v>
          </cell>
          <cell r="F977" t="str">
            <v>un</v>
          </cell>
        </row>
        <row r="978">
          <cell r="B978" t="str">
            <v>11.1.96</v>
          </cell>
          <cell r="D978" t="str">
            <v>32.03.04.02</v>
          </cell>
          <cell r="E978" t="str">
            <v xml:space="preserve">Tachão mini refl. vidro esp.lap.bid </v>
          </cell>
          <cell r="F978" t="str">
            <v>un</v>
          </cell>
        </row>
        <row r="979">
          <cell r="B979" t="str">
            <v>11.1.97</v>
          </cell>
          <cell r="D979" t="str">
            <v>32.03.04.03</v>
          </cell>
          <cell r="E979" t="str">
            <v>Tacha c/elem refl de plastico monod.</v>
          </cell>
          <cell r="F979" t="str">
            <v>un</v>
          </cell>
        </row>
        <row r="980">
          <cell r="B980" t="str">
            <v>11.1.98</v>
          </cell>
          <cell r="D980" t="str">
            <v>32.03.04.04</v>
          </cell>
          <cell r="E980" t="str">
            <v xml:space="preserve">Tacha c/elem refl de plastico bidirec. </v>
          </cell>
          <cell r="F980" t="str">
            <v>un</v>
          </cell>
        </row>
        <row r="981">
          <cell r="B981" t="str">
            <v>11.1.99</v>
          </cell>
          <cell r="D981" t="str">
            <v>32.03.04.06</v>
          </cell>
          <cell r="E981" t="str">
            <v xml:space="preserve">Tacha c/elem refl prism. bidirec. </v>
          </cell>
          <cell r="F981" t="str">
            <v>un</v>
          </cell>
        </row>
        <row r="982">
          <cell r="B982" t="str">
            <v>11.1.100</v>
          </cell>
          <cell r="D982" t="str">
            <v>32.03.05</v>
          </cell>
          <cell r="E982" t="str">
            <v>Sinaliz. horiz. acril.base de água m²</v>
          </cell>
          <cell r="F982" t="str">
            <v>m²</v>
          </cell>
        </row>
        <row r="983">
          <cell r="B983" t="str">
            <v>11.1.101</v>
          </cell>
          <cell r="D983" t="str">
            <v>32.03.06</v>
          </cell>
          <cell r="E983" t="str">
            <v>Sinaliz. horiz. acril. base água c/visibead m²</v>
          </cell>
          <cell r="F983" t="str">
            <v>m²</v>
          </cell>
        </row>
        <row r="984">
          <cell r="B984" t="str">
            <v>11.1.102</v>
          </cell>
          <cell r="D984" t="str">
            <v>32.03.07</v>
          </cell>
          <cell r="E984" t="str">
            <v>Renovação tinta res. acríl./vinílica</v>
          </cell>
          <cell r="F984" t="str">
            <v>m²</v>
          </cell>
        </row>
        <row r="985">
          <cell r="B985" t="str">
            <v>11.1.103</v>
          </cell>
          <cell r="D985" t="str">
            <v>32.03.08</v>
          </cell>
          <cell r="E985" t="str">
            <v>Renovação mat.termopl.aspersão</v>
          </cell>
          <cell r="F985" t="str">
            <v>m²</v>
          </cell>
        </row>
        <row r="986">
          <cell r="B986" t="str">
            <v>11.1.104</v>
          </cell>
          <cell r="D986" t="str">
            <v>32.03.09</v>
          </cell>
          <cell r="E986" t="str">
            <v>Renovação mat.termopl.extrusão</v>
          </cell>
          <cell r="F986" t="str">
            <v>m²</v>
          </cell>
        </row>
        <row r="987">
          <cell r="B987" t="str">
            <v>11.1.105</v>
          </cell>
          <cell r="D987" t="str">
            <v>32.03.10</v>
          </cell>
          <cell r="E987" t="str">
            <v>Renovação tinta res. alqd.borracha clorada</v>
          </cell>
          <cell r="F987" t="str">
            <v>m²</v>
          </cell>
        </row>
        <row r="988">
          <cell r="B988" t="str">
            <v>11.1.106</v>
          </cell>
          <cell r="D988" t="str">
            <v>32.04.02</v>
          </cell>
          <cell r="E988" t="str">
            <v xml:space="preserve">Destocamento árv. com perímetro maior que 78cm </v>
          </cell>
          <cell r="F988" t="str">
            <v>un</v>
          </cell>
        </row>
        <row r="989">
          <cell r="B989" t="str">
            <v>11.1.107</v>
          </cell>
          <cell r="D989" t="str">
            <v>32.04.03</v>
          </cell>
          <cell r="E989" t="str">
            <v>Limp. terreno c/ dest.arv.perímetro&lt;= 78cm</v>
          </cell>
          <cell r="F989" t="str">
            <v>m²</v>
          </cell>
        </row>
        <row r="990">
          <cell r="B990" t="str">
            <v>11.1.108</v>
          </cell>
          <cell r="D990" t="str">
            <v>32.04.04</v>
          </cell>
          <cell r="E990" t="str">
            <v>Limp. terreno s/destocamento de árvores</v>
          </cell>
          <cell r="F990" t="str">
            <v>m²</v>
          </cell>
        </row>
        <row r="991">
          <cell r="B991" t="str">
            <v>11.1.109</v>
          </cell>
          <cell r="D991" t="str">
            <v>32.05.01</v>
          </cell>
          <cell r="E991" t="str">
            <v>Escavação 1/2ª cat. trator + pá carreg.</v>
          </cell>
          <cell r="F991" t="str">
            <v>m³</v>
          </cell>
        </row>
        <row r="992">
          <cell r="B992" t="str">
            <v>11.1.110</v>
          </cell>
          <cell r="D992" t="str">
            <v>32.05.02</v>
          </cell>
          <cell r="E992" t="str">
            <v>Escavação 1/2ª cat. c/ motoscraper</v>
          </cell>
          <cell r="F992" t="str">
            <v>m³</v>
          </cell>
        </row>
        <row r="993">
          <cell r="B993" t="str">
            <v>11.1.111</v>
          </cell>
          <cell r="D993" t="str">
            <v>32.05.03</v>
          </cell>
          <cell r="E993" t="str">
            <v>Escavação 1/2ª cat. c/ escav. hidraúlica</v>
          </cell>
          <cell r="F993" t="str">
            <v>m³</v>
          </cell>
        </row>
        <row r="994">
          <cell r="B994" t="str">
            <v>11.1.112</v>
          </cell>
          <cell r="D994" t="str">
            <v>32.05.04</v>
          </cell>
          <cell r="E994" t="str">
            <v>Escavação e carga material 2ª cat. c/ripper</v>
          </cell>
          <cell r="F994" t="str">
            <v>m³</v>
          </cell>
        </row>
        <row r="995">
          <cell r="B995" t="str">
            <v>11.1.113</v>
          </cell>
          <cell r="D995" t="str">
            <v>32.05.05</v>
          </cell>
          <cell r="E995" t="str">
            <v>Escavação carga material 2ª cat. com explosivo</v>
          </cell>
          <cell r="F995" t="str">
            <v>m³</v>
          </cell>
        </row>
        <row r="996">
          <cell r="B996" t="str">
            <v>11.1.114</v>
          </cell>
          <cell r="D996" t="str">
            <v>32.05.06</v>
          </cell>
          <cell r="E996" t="str">
            <v xml:space="preserve">Escavação e carga material de 3ª cat. </v>
          </cell>
          <cell r="F996" t="str">
            <v>m³</v>
          </cell>
        </row>
        <row r="997">
          <cell r="B997" t="str">
            <v>11.1.115</v>
          </cell>
          <cell r="D997" t="str">
            <v>32.06.01</v>
          </cell>
          <cell r="E997" t="str">
            <v xml:space="preserve">Compactação de aterro maior/igual 95%PS </v>
          </cell>
          <cell r="F997" t="str">
            <v>m³</v>
          </cell>
        </row>
        <row r="998">
          <cell r="B998" t="str">
            <v>11.1.116</v>
          </cell>
          <cell r="D998" t="str">
            <v>32.07.01</v>
          </cell>
          <cell r="E998" t="str">
            <v xml:space="preserve">Transporte de 1ª/2ª categoria até 1 km </v>
          </cell>
          <cell r="F998" t="str">
            <v>m³xkm</v>
          </cell>
        </row>
        <row r="999">
          <cell r="B999" t="str">
            <v>11.1.117</v>
          </cell>
          <cell r="D999" t="str">
            <v>32.07.02</v>
          </cell>
          <cell r="E999" t="str">
            <v xml:space="preserve">Transporte de 1ª/2ª categoria até 2 km </v>
          </cell>
          <cell r="F999" t="str">
            <v>m³xkm</v>
          </cell>
        </row>
        <row r="1000">
          <cell r="B1000" t="str">
            <v>11.1.118</v>
          </cell>
          <cell r="D1000" t="str">
            <v>32.07.03</v>
          </cell>
          <cell r="E1000" t="str">
            <v xml:space="preserve">Transporte de 1ª/2ª categoria até 5 km </v>
          </cell>
          <cell r="F1000" t="str">
            <v>m³xkm</v>
          </cell>
        </row>
        <row r="1001">
          <cell r="B1001" t="str">
            <v>11.1.119</v>
          </cell>
          <cell r="D1001" t="str">
            <v>32.07.04</v>
          </cell>
          <cell r="E1001" t="str">
            <v xml:space="preserve">Transporte de 1ª/2ª categoria até 10 km </v>
          </cell>
          <cell r="F1001" t="str">
            <v>m³xkm</v>
          </cell>
        </row>
        <row r="1002">
          <cell r="B1002" t="str">
            <v>11.1.120</v>
          </cell>
          <cell r="D1002" t="str">
            <v>32.07.05</v>
          </cell>
          <cell r="E1002" t="str">
            <v xml:space="preserve">Transporte de 1ª/2ª categoria até 15 km </v>
          </cell>
          <cell r="F1002" t="str">
            <v>m³xkm</v>
          </cell>
        </row>
        <row r="1003">
          <cell r="B1003" t="str">
            <v>11.1.121</v>
          </cell>
          <cell r="D1003" t="str">
            <v>32.07.06</v>
          </cell>
          <cell r="E1003" t="str">
            <v xml:space="preserve">Transporte de 1ª/2ª categoria alem 15 km </v>
          </cell>
          <cell r="F1003" t="str">
            <v>m³xkm</v>
          </cell>
        </row>
        <row r="1004">
          <cell r="B1004" t="str">
            <v>11.1.122</v>
          </cell>
          <cell r="D1004" t="str">
            <v>32.07.11</v>
          </cell>
          <cell r="E1004" t="str">
            <v xml:space="preserve">Transporte de solo cimento ate 5 km </v>
          </cell>
          <cell r="F1004" t="str">
            <v>m³xkm</v>
          </cell>
        </row>
        <row r="1005">
          <cell r="B1005" t="str">
            <v>11.1.123</v>
          </cell>
          <cell r="D1005" t="str">
            <v>32.08.01</v>
          </cell>
          <cell r="E1005" t="str">
            <v xml:space="preserve">Sub-base ou base solo cim 7% - Pulv. </v>
          </cell>
          <cell r="F1005" t="str">
            <v>m³</v>
          </cell>
        </row>
        <row r="1006">
          <cell r="B1006" t="str">
            <v>11.1.124</v>
          </cell>
          <cell r="D1006" t="str">
            <v>32.08.04</v>
          </cell>
          <cell r="E1006" t="str">
            <v xml:space="preserve">Sub-base ou base solo cim 10% - Pulv. </v>
          </cell>
          <cell r="F1006" t="str">
            <v>m³</v>
          </cell>
        </row>
        <row r="1008">
          <cell r="B1008" t="str">
            <v>Cód. Colinas</v>
          </cell>
          <cell r="D1008" t="str">
            <v>Código</v>
          </cell>
          <cell r="E1008" t="str">
            <v>Serviços</v>
          </cell>
          <cell r="F1008" t="str">
            <v>Unid.</v>
          </cell>
        </row>
        <row r="1011">
          <cell r="D1011" t="str">
            <v>FASE 34 - SERVIÇOS TERCEIRIZADOS</v>
          </cell>
        </row>
        <row r="1012">
          <cell r="B1012" t="str">
            <v>12.1.1</v>
          </cell>
          <cell r="D1012" t="str">
            <v>34.01.01</v>
          </cell>
          <cell r="E1012" t="str">
            <v xml:space="preserve">Arrecadador </v>
          </cell>
          <cell r="F1012" t="str">
            <v>sal. mês</v>
          </cell>
        </row>
        <row r="1013">
          <cell r="B1013" t="str">
            <v>12.1.2</v>
          </cell>
          <cell r="D1013" t="str">
            <v>34.01.02</v>
          </cell>
          <cell r="E1013" t="str">
            <v>Auxiliar Man. El. Eletronica</v>
          </cell>
          <cell r="F1013" t="str">
            <v>sal. mês</v>
          </cell>
        </row>
        <row r="1014">
          <cell r="B1014" t="str">
            <v>12.1.3</v>
          </cell>
          <cell r="D1014" t="str">
            <v>34.01.03</v>
          </cell>
          <cell r="E1014" t="str">
            <v>Auxiliar de Pista</v>
          </cell>
          <cell r="F1014" t="str">
            <v>sal. mês</v>
          </cell>
        </row>
        <row r="1015">
          <cell r="B1015" t="str">
            <v>12.1.4</v>
          </cell>
          <cell r="D1015" t="str">
            <v>34.01.04</v>
          </cell>
          <cell r="E1015" t="str">
            <v>Auxiliar de tráfego</v>
          </cell>
          <cell r="F1015" t="str">
            <v>sal. mês</v>
          </cell>
        </row>
        <row r="1016">
          <cell r="B1016" t="str">
            <v>12.1.5</v>
          </cell>
          <cell r="D1016" t="str">
            <v>34.01.05</v>
          </cell>
          <cell r="E1016" t="str">
            <v>Coordenador de pedágio</v>
          </cell>
          <cell r="F1016" t="str">
            <v>sal. mês</v>
          </cell>
        </row>
        <row r="1017">
          <cell r="B1017" t="str">
            <v>12.1.6</v>
          </cell>
          <cell r="D1017" t="str">
            <v>34.01.06</v>
          </cell>
          <cell r="E1017" t="str">
            <v>Supervisor de pedágio</v>
          </cell>
          <cell r="F1017" t="str">
            <v>sal. mês</v>
          </cell>
        </row>
        <row r="1018">
          <cell r="B1018" t="str">
            <v>12.1.7</v>
          </cell>
          <cell r="D1018" t="str">
            <v>34.01.07</v>
          </cell>
          <cell r="E1018" t="str">
            <v>Conferente</v>
          </cell>
          <cell r="F1018" t="str">
            <v>sal. mês</v>
          </cell>
        </row>
        <row r="1019">
          <cell r="B1019" t="str">
            <v>12.1.8</v>
          </cell>
          <cell r="D1019" t="str">
            <v>34.01.10</v>
          </cell>
          <cell r="E1019" t="str">
            <v xml:space="preserve">Técnico manut. Elet-eletr </v>
          </cell>
          <cell r="F1019" t="str">
            <v>sal. mês</v>
          </cell>
        </row>
        <row r="1020">
          <cell r="B1020" t="str">
            <v>12.1.9</v>
          </cell>
          <cell r="D1020" t="str">
            <v>34.01.11</v>
          </cell>
          <cell r="E1020" t="str">
            <v xml:space="preserve">Auxiliar Técnico </v>
          </cell>
          <cell r="F1020" t="str">
            <v>sal. mês</v>
          </cell>
        </row>
        <row r="1021">
          <cell r="B1021" t="str">
            <v>12.1.10</v>
          </cell>
          <cell r="D1021" t="str">
            <v>34.02.01</v>
          </cell>
          <cell r="E1021" t="str">
            <v>Balanceiro</v>
          </cell>
          <cell r="F1021" t="str">
            <v>sal. mês</v>
          </cell>
        </row>
        <row r="1022">
          <cell r="B1022" t="str">
            <v>12.1.11</v>
          </cell>
          <cell r="D1022" t="str">
            <v>34.02.02</v>
          </cell>
          <cell r="E1022" t="str">
            <v>Auxiliar de pesagem</v>
          </cell>
          <cell r="F1022" t="str">
            <v>sal. mês</v>
          </cell>
        </row>
        <row r="1023">
          <cell r="B1023" t="str">
            <v>12.1.12</v>
          </cell>
          <cell r="D1023" t="str">
            <v>34.03.01</v>
          </cell>
          <cell r="E1023" t="str">
            <v>Limpeza de áreas int. pisos acarpetados</v>
          </cell>
          <cell r="F1023" t="str">
            <v>m² x mês</v>
          </cell>
        </row>
        <row r="1024">
          <cell r="B1024" t="str">
            <v>12.1.13</v>
          </cell>
          <cell r="D1024" t="str">
            <v>34.03.02</v>
          </cell>
          <cell r="E1024" t="str">
            <v>Limpeza de áreas internas e pisos frios</v>
          </cell>
          <cell r="F1024" t="str">
            <v>m² x mês</v>
          </cell>
        </row>
        <row r="1025">
          <cell r="B1025" t="str">
            <v>12.1.14</v>
          </cell>
          <cell r="D1025" t="str">
            <v>34.03.03</v>
          </cell>
          <cell r="E1025" t="str">
            <v>Limpeza de áreas internas laboratórios</v>
          </cell>
          <cell r="F1025" t="str">
            <v>m² x mês</v>
          </cell>
        </row>
        <row r="1026">
          <cell r="B1026" t="str">
            <v>12.1.15</v>
          </cell>
          <cell r="D1026" t="str">
            <v>34.03.04</v>
          </cell>
          <cell r="E1026" t="str">
            <v>Limpeza de áreas int.almoxarif.e galpões</v>
          </cell>
          <cell r="F1026" t="str">
            <v>m² x mês</v>
          </cell>
        </row>
        <row r="1027">
          <cell r="B1027" t="str">
            <v>12.1.16</v>
          </cell>
          <cell r="D1027" t="str">
            <v>34.03.05</v>
          </cell>
          <cell r="E1027" t="str">
            <v>Limpeza de áreas internas oficinas</v>
          </cell>
          <cell r="F1027" t="str">
            <v>m² x mês</v>
          </cell>
        </row>
        <row r="1028">
          <cell r="B1028" t="str">
            <v>12.1.17</v>
          </cell>
          <cell r="D1028" t="str">
            <v>34.03.06</v>
          </cell>
          <cell r="E1028" t="str">
            <v>Limpeza áreas ext. pisos pav.e terra</v>
          </cell>
          <cell r="F1028" t="str">
            <v>m² x mês</v>
          </cell>
        </row>
        <row r="1029">
          <cell r="B1029" t="str">
            <v>12.1.18</v>
          </cell>
          <cell r="D1029" t="str">
            <v>34.03.07</v>
          </cell>
          <cell r="E1029" t="str">
            <v>Limpeza ext. pát.e áreas verdes alta freq.</v>
          </cell>
          <cell r="F1029" t="str">
            <v>m² x mês</v>
          </cell>
        </row>
        <row r="1030">
          <cell r="B1030" t="str">
            <v>12.1.19</v>
          </cell>
          <cell r="D1030" t="str">
            <v>34.03.08</v>
          </cell>
          <cell r="E1030" t="str">
            <v xml:space="preserve">Limpeza ext. pát.e áreas verdes média freq </v>
          </cell>
          <cell r="F1030" t="str">
            <v>m² x mês</v>
          </cell>
        </row>
        <row r="1031">
          <cell r="B1031" t="str">
            <v>12.1.20</v>
          </cell>
          <cell r="D1031" t="str">
            <v>34.03.09</v>
          </cell>
          <cell r="E1031" t="str">
            <v>Limpeza ext. pát.e áreas verdes baixa freq</v>
          </cell>
          <cell r="F1031" t="str">
            <v>m² x mês</v>
          </cell>
        </row>
        <row r="1032">
          <cell r="B1032" t="str">
            <v>12.1.21</v>
          </cell>
          <cell r="D1032" t="str">
            <v>34.03.10</v>
          </cell>
          <cell r="E1032" t="str">
            <v xml:space="preserve">Vidros externos c/ exp.risco trimestr. </v>
          </cell>
          <cell r="F1032" t="str">
            <v>m² x mês</v>
          </cell>
        </row>
        <row r="1033">
          <cell r="B1033" t="str">
            <v>12.1.22</v>
          </cell>
          <cell r="D1033" t="str">
            <v>34.03.11</v>
          </cell>
          <cell r="E1033" t="str">
            <v>Vidros externos s/ exp.risco - trimestr.</v>
          </cell>
          <cell r="F1033" t="str">
            <v>m² x mês</v>
          </cell>
        </row>
        <row r="1034">
          <cell r="B1034" t="str">
            <v>12.1.23</v>
          </cell>
          <cell r="D1034" t="str">
            <v>34.03.12</v>
          </cell>
          <cell r="E1034" t="str">
            <v xml:space="preserve">Vidros externos c/ exp.risco - s/estral </v>
          </cell>
          <cell r="F1034" t="str">
            <v>m² x mês</v>
          </cell>
        </row>
        <row r="1035">
          <cell r="B1035" t="str">
            <v>12.1.24</v>
          </cell>
          <cell r="D1035" t="str">
            <v>34.03.13</v>
          </cell>
          <cell r="E1035" t="str">
            <v xml:space="preserve">Vidros externos s/ exp.risco - s/estral </v>
          </cell>
          <cell r="F1035" t="str">
            <v>m² x mês</v>
          </cell>
        </row>
        <row r="1036">
          <cell r="B1036" t="str">
            <v>12.1.25</v>
          </cell>
          <cell r="D1036" t="str">
            <v>34.04.02</v>
          </cell>
          <cell r="E1036" t="str">
            <v xml:space="preserve">Vigilância 44h sem. de segunda a sextaVig.feira </v>
          </cell>
          <cell r="F1036" t="str">
            <v>p x dia</v>
          </cell>
        </row>
        <row r="1037">
          <cell r="B1037" t="str">
            <v>12.1.26</v>
          </cell>
          <cell r="D1037" t="str">
            <v>34.04.04</v>
          </cell>
          <cell r="E1037" t="str">
            <v xml:space="preserve">Vigilância 12h diurno de segunda a domingo </v>
          </cell>
          <cell r="F1037" t="str">
            <v>p x dia</v>
          </cell>
        </row>
        <row r="1038">
          <cell r="B1038" t="str">
            <v>12.1.27</v>
          </cell>
          <cell r="D1038" t="str">
            <v>34.04.06</v>
          </cell>
          <cell r="E1038" t="str">
            <v xml:space="preserve">Vigilância 12h noturno de segunda a domingo </v>
          </cell>
          <cell r="F1038" t="str">
            <v>p x dia</v>
          </cell>
        </row>
        <row r="1039">
          <cell r="B1039" t="str">
            <v>12.1.28</v>
          </cell>
          <cell r="D1039" t="str">
            <v>34.05.02</v>
          </cell>
          <cell r="E1039" t="str">
            <v xml:space="preserve">Portaria 44h sem. diurno deseg/ sexta-feira </v>
          </cell>
          <cell r="F1039" t="str">
            <v>p x dia</v>
          </cell>
        </row>
        <row r="1040">
          <cell r="B1040" t="str">
            <v>12.1.29</v>
          </cell>
          <cell r="D1040" t="str">
            <v>34.05.04</v>
          </cell>
          <cell r="E1040" t="str">
            <v xml:space="preserve">Portaria 12h sem. diurno deseg/ sexta-feira </v>
          </cell>
          <cell r="F1040" t="str">
            <v>p x dia</v>
          </cell>
        </row>
        <row r="1041">
          <cell r="B1041" t="str">
            <v>12.1.30</v>
          </cell>
          <cell r="D1041" t="str">
            <v>34.05.06</v>
          </cell>
          <cell r="E1041" t="str">
            <v xml:space="preserve">Portaria 8h diurno de segunda a domingo </v>
          </cell>
          <cell r="F1041" t="str">
            <v>p x dia</v>
          </cell>
        </row>
        <row r="1042">
          <cell r="B1042" t="str">
            <v>12.1.31</v>
          </cell>
          <cell r="D1042" t="str">
            <v>34.05.08</v>
          </cell>
          <cell r="E1042" t="str">
            <v xml:space="preserve">Portaria 24h diuturno de segunda a domingo </v>
          </cell>
          <cell r="F1042" t="str">
            <v>p x dia</v>
          </cell>
        </row>
        <row r="1043">
          <cell r="B1043" t="str">
            <v>12.1.32</v>
          </cell>
          <cell r="D1043" t="str">
            <v>34.07.01.01</v>
          </cell>
          <cell r="E1043" t="str">
            <v>Médico Supervisor</v>
          </cell>
          <cell r="F1043" t="str">
            <v>h</v>
          </cell>
        </row>
        <row r="1044">
          <cell r="B1044" t="str">
            <v>12.1.33</v>
          </cell>
          <cell r="D1044" t="str">
            <v>34.07.01.02</v>
          </cell>
          <cell r="E1044" t="str">
            <v>Paramédico</v>
          </cell>
          <cell r="F1044" t="str">
            <v>h</v>
          </cell>
        </row>
        <row r="1045">
          <cell r="B1045" t="str">
            <v>12.1.34</v>
          </cell>
          <cell r="D1045" t="str">
            <v>34.07.01.03</v>
          </cell>
          <cell r="E1045" t="str">
            <v>Atendente de primeiros socorros</v>
          </cell>
          <cell r="F1045" t="str">
            <v>h</v>
          </cell>
        </row>
        <row r="1046">
          <cell r="B1046" t="str">
            <v>12.1.35</v>
          </cell>
          <cell r="D1046" t="str">
            <v>34.07.01.04</v>
          </cell>
          <cell r="E1046" t="str">
            <v>Auxiliar Atendente de primeiros socorros</v>
          </cell>
          <cell r="F1046" t="str">
            <v>h</v>
          </cell>
        </row>
        <row r="1047">
          <cell r="B1047" t="str">
            <v>12.1.36</v>
          </cell>
          <cell r="D1047" t="str">
            <v>34.07.01.05</v>
          </cell>
          <cell r="E1047" t="str">
            <v>Motorista ambulância</v>
          </cell>
          <cell r="F1047" t="str">
            <v>h</v>
          </cell>
        </row>
        <row r="1048">
          <cell r="B1048" t="str">
            <v>12.1.37</v>
          </cell>
          <cell r="D1048" t="str">
            <v>34.07.01.06</v>
          </cell>
          <cell r="E1048" t="str">
            <v>Operador de guincho</v>
          </cell>
          <cell r="F1048" t="str">
            <v>h</v>
          </cell>
        </row>
        <row r="1049">
          <cell r="B1049" t="str">
            <v>12.1.38</v>
          </cell>
          <cell r="D1049" t="str">
            <v>34.08.27</v>
          </cell>
          <cell r="E1049" t="str">
            <v>Hidr. Daee e deprn</v>
          </cell>
          <cell r="F1049" t="str">
            <v xml:space="preserve">un </v>
          </cell>
        </row>
        <row r="1051">
          <cell r="B1051" t="str">
            <v>Cód. Colinas</v>
          </cell>
          <cell r="D1051" t="str">
            <v>Código</v>
          </cell>
          <cell r="E1051" t="str">
            <v>Serviços</v>
          </cell>
          <cell r="F1051" t="str">
            <v>Unid.</v>
          </cell>
        </row>
        <row r="1054">
          <cell r="D1054" t="str">
            <v>FASE 35 - EQUIPE DE PROJETO GERENCIAMENTO, MEIO AMBIENTE E OBRA</v>
          </cell>
        </row>
        <row r="1055">
          <cell r="B1055" t="str">
            <v>13.1.1</v>
          </cell>
          <cell r="D1055" t="str">
            <v>35.01.04</v>
          </cell>
          <cell r="E1055" t="str">
            <v>Analista de Sistema Júnior</v>
          </cell>
          <cell r="F1055" t="str">
            <v>h</v>
          </cell>
        </row>
        <row r="1056">
          <cell r="B1056" t="str">
            <v>13.1.2</v>
          </cell>
          <cell r="D1056" t="str">
            <v>35.01.05</v>
          </cell>
          <cell r="E1056" t="str">
            <v>Analista de Sistema Pleno</v>
          </cell>
          <cell r="F1056" t="str">
            <v>h</v>
          </cell>
        </row>
        <row r="1057">
          <cell r="B1057" t="str">
            <v>13.1.3</v>
          </cell>
          <cell r="D1057" t="str">
            <v>35.01.06</v>
          </cell>
          <cell r="E1057" t="str">
            <v>Analista de Sistema Senior</v>
          </cell>
          <cell r="F1057" t="str">
            <v>h</v>
          </cell>
        </row>
        <row r="1058">
          <cell r="B1058" t="str">
            <v>13.1.4</v>
          </cell>
          <cell r="D1058" t="str">
            <v>35.01.09</v>
          </cell>
          <cell r="E1058" t="str">
            <v>Auxiliar de Laboratório</v>
          </cell>
          <cell r="F1058" t="str">
            <v>h</v>
          </cell>
        </row>
        <row r="1059">
          <cell r="B1059" t="str">
            <v>13.1.5</v>
          </cell>
          <cell r="D1059" t="str">
            <v>35.01.10</v>
          </cell>
          <cell r="E1059" t="str">
            <v>Auxiliar Topografia</v>
          </cell>
          <cell r="F1059" t="str">
            <v>h</v>
          </cell>
        </row>
        <row r="1060">
          <cell r="B1060" t="str">
            <v>13.1.6</v>
          </cell>
          <cell r="D1060" t="str">
            <v>35.01.11</v>
          </cell>
          <cell r="E1060" t="str">
            <v>Auxiliar/Escritório</v>
          </cell>
          <cell r="F1060" t="str">
            <v>h</v>
          </cell>
        </row>
        <row r="1061">
          <cell r="B1061" t="str">
            <v>13.1.7</v>
          </cell>
          <cell r="D1061" t="str">
            <v>35.01.12</v>
          </cell>
          <cell r="E1061" t="str">
            <v>Chefe de Escritório</v>
          </cell>
          <cell r="F1061" t="str">
            <v>h</v>
          </cell>
        </row>
        <row r="1062">
          <cell r="B1062" t="str">
            <v>13.1.8</v>
          </cell>
          <cell r="D1062" t="str">
            <v>35.01.13</v>
          </cell>
          <cell r="E1062" t="str">
            <v>Consultor (sem vínculo)</v>
          </cell>
          <cell r="F1062" t="str">
            <v>h</v>
          </cell>
        </row>
        <row r="1063">
          <cell r="B1063" t="str">
            <v>13.1.9</v>
          </cell>
          <cell r="D1063" t="str">
            <v>35.01.13.01</v>
          </cell>
          <cell r="E1063" t="str">
            <v>Consultor jurídico (sem vínculo)</v>
          </cell>
          <cell r="F1063" t="str">
            <v>h</v>
          </cell>
        </row>
        <row r="1064">
          <cell r="B1064" t="str">
            <v>13.1.10</v>
          </cell>
          <cell r="D1064" t="str">
            <v>35.01.15</v>
          </cell>
          <cell r="E1064" t="str">
            <v>Digitado</v>
          </cell>
          <cell r="F1064" t="str">
            <v>h</v>
          </cell>
        </row>
        <row r="1065">
          <cell r="B1065" t="str">
            <v>13.1.11</v>
          </cell>
          <cell r="D1065" t="str">
            <v>35.01.16</v>
          </cell>
          <cell r="E1065" t="str">
            <v>Desenhista</v>
          </cell>
          <cell r="F1065" t="str">
            <v>h</v>
          </cell>
        </row>
        <row r="1066">
          <cell r="B1066" t="str">
            <v>13.1.12</v>
          </cell>
          <cell r="D1066" t="str">
            <v>35.01.17</v>
          </cell>
          <cell r="E1066" t="str">
            <v>Desenhista/Calculista</v>
          </cell>
          <cell r="F1066" t="str">
            <v>h</v>
          </cell>
        </row>
        <row r="1067">
          <cell r="B1067" t="str">
            <v>13.1.13</v>
          </cell>
          <cell r="D1067" t="str">
            <v>35.01.18</v>
          </cell>
          <cell r="E1067" t="str">
            <v>Economista Júnior</v>
          </cell>
          <cell r="F1067" t="str">
            <v>h</v>
          </cell>
        </row>
        <row r="1068">
          <cell r="B1068" t="str">
            <v>13.1.14</v>
          </cell>
          <cell r="D1068" t="str">
            <v>35.01.19</v>
          </cell>
          <cell r="E1068" t="str">
            <v>Economista Pleno</v>
          </cell>
          <cell r="F1068" t="str">
            <v>h</v>
          </cell>
        </row>
        <row r="1069">
          <cell r="B1069" t="str">
            <v>13.1.15</v>
          </cell>
          <cell r="D1069" t="str">
            <v>35.01.20</v>
          </cell>
          <cell r="E1069" t="str">
            <v>Economista Senior</v>
          </cell>
          <cell r="F1069" t="str">
            <v>h</v>
          </cell>
        </row>
        <row r="1070">
          <cell r="B1070" t="str">
            <v>13.1.16</v>
          </cell>
          <cell r="D1070" t="str">
            <v>35.01.21</v>
          </cell>
          <cell r="E1070" t="str">
            <v>Engenheiro Júnior</v>
          </cell>
          <cell r="F1070" t="str">
            <v>h</v>
          </cell>
        </row>
        <row r="1071">
          <cell r="B1071" t="str">
            <v>13.1.17</v>
          </cell>
          <cell r="D1071" t="str">
            <v>35.01.22</v>
          </cell>
          <cell r="E1071" t="str">
            <v>Engenheiro Pleno</v>
          </cell>
          <cell r="F1071" t="str">
            <v>h</v>
          </cell>
        </row>
        <row r="1072">
          <cell r="B1072" t="str">
            <v>13.1.18</v>
          </cell>
          <cell r="D1072" t="str">
            <v>35.01.23</v>
          </cell>
          <cell r="E1072" t="str">
            <v>Engenheiro Senior</v>
          </cell>
          <cell r="F1072" t="str">
            <v>h</v>
          </cell>
        </row>
        <row r="1073">
          <cell r="B1073" t="str">
            <v>13.1.19</v>
          </cell>
          <cell r="D1073" t="str">
            <v>35.01.24</v>
          </cell>
          <cell r="E1073" t="str">
            <v>Especialista em Treinamento Pleno</v>
          </cell>
          <cell r="F1073" t="str">
            <v>h</v>
          </cell>
        </row>
        <row r="1074">
          <cell r="B1074" t="str">
            <v>13.1.20</v>
          </cell>
          <cell r="D1074" t="str">
            <v>35.01.25</v>
          </cell>
          <cell r="E1074" t="str">
            <v>Especialista em Treinamento Senior</v>
          </cell>
          <cell r="F1074" t="str">
            <v>h</v>
          </cell>
        </row>
        <row r="1075">
          <cell r="B1075" t="str">
            <v>13.1.21</v>
          </cell>
          <cell r="D1075" t="str">
            <v>35.01.26</v>
          </cell>
          <cell r="E1075" t="str">
            <v>Fiscal de Obras</v>
          </cell>
          <cell r="F1075" t="str">
            <v>h</v>
          </cell>
        </row>
        <row r="1076">
          <cell r="B1076" t="str">
            <v>13.1.22</v>
          </cell>
          <cell r="D1076" t="str">
            <v>35.01.27</v>
          </cell>
          <cell r="E1076" t="str">
            <v>Geólogo Júnior</v>
          </cell>
          <cell r="F1076" t="str">
            <v>h</v>
          </cell>
        </row>
        <row r="1077">
          <cell r="B1077" t="str">
            <v>13.1.23</v>
          </cell>
          <cell r="D1077" t="str">
            <v>35.01.28</v>
          </cell>
          <cell r="E1077" t="str">
            <v>Geólogo Pleno</v>
          </cell>
          <cell r="F1077" t="str">
            <v>h</v>
          </cell>
        </row>
        <row r="1078">
          <cell r="B1078" t="str">
            <v>13.1.24</v>
          </cell>
          <cell r="D1078" t="str">
            <v>35.01.29</v>
          </cell>
          <cell r="E1078" t="str">
            <v>Geólogo Senior</v>
          </cell>
          <cell r="F1078" t="str">
            <v>h</v>
          </cell>
        </row>
        <row r="1079">
          <cell r="B1079" t="str">
            <v>13.1.25</v>
          </cell>
          <cell r="D1079" t="str">
            <v>35.01.30</v>
          </cell>
          <cell r="E1079" t="str">
            <v>Laboratorista</v>
          </cell>
          <cell r="F1079" t="str">
            <v>h</v>
          </cell>
        </row>
        <row r="1080">
          <cell r="B1080" t="str">
            <v>13.1.26</v>
          </cell>
          <cell r="D1080" t="str">
            <v>35.01.31</v>
          </cell>
          <cell r="E1080" t="str">
            <v>Laboratorista Auxiliar</v>
          </cell>
          <cell r="F1080" t="str">
            <v>h</v>
          </cell>
        </row>
        <row r="1081">
          <cell r="B1081" t="str">
            <v>13.1.27</v>
          </cell>
          <cell r="D1081" t="str">
            <v>35.01.32</v>
          </cell>
          <cell r="E1081" t="str">
            <v>Motorista</v>
          </cell>
          <cell r="F1081" t="str">
            <v>h</v>
          </cell>
        </row>
        <row r="1082">
          <cell r="B1082" t="str">
            <v>13.1.28</v>
          </cell>
          <cell r="D1082" t="str">
            <v>35.01.33</v>
          </cell>
          <cell r="E1082" t="str">
            <v>Nivelador</v>
          </cell>
          <cell r="F1082" t="str">
            <v>h</v>
          </cell>
        </row>
        <row r="1083">
          <cell r="B1083" t="str">
            <v>13.1.29</v>
          </cell>
          <cell r="D1083" t="str">
            <v>35.01.34</v>
          </cell>
          <cell r="E1083" t="str">
            <v>Operador de Microcomputador</v>
          </cell>
          <cell r="F1083" t="str">
            <v>h</v>
          </cell>
        </row>
        <row r="1084">
          <cell r="B1084" t="str">
            <v>13.1.30</v>
          </cell>
          <cell r="D1084" t="str">
            <v>35.01.35</v>
          </cell>
          <cell r="E1084" t="str">
            <v>Programador de Computador Júnior</v>
          </cell>
          <cell r="F1084" t="str">
            <v>h</v>
          </cell>
        </row>
        <row r="1085">
          <cell r="B1085" t="str">
            <v>13.1.31</v>
          </cell>
          <cell r="D1085" t="str">
            <v>35.01.36</v>
          </cell>
          <cell r="E1085" t="str">
            <v>Programador de Computador Pleno</v>
          </cell>
          <cell r="F1085" t="str">
            <v>h</v>
          </cell>
        </row>
        <row r="1086">
          <cell r="B1086" t="str">
            <v>13.1.32</v>
          </cell>
          <cell r="D1086" t="str">
            <v>35.01.37</v>
          </cell>
          <cell r="E1086" t="str">
            <v>Programador de Computador Senior</v>
          </cell>
          <cell r="F1086" t="str">
            <v>h</v>
          </cell>
        </row>
        <row r="1087">
          <cell r="B1087" t="str">
            <v>13.1.33</v>
          </cell>
          <cell r="D1087" t="str">
            <v>35.01.38</v>
          </cell>
          <cell r="E1087" t="str">
            <v>Psicólogo</v>
          </cell>
          <cell r="F1087" t="str">
            <v>h</v>
          </cell>
        </row>
        <row r="1088">
          <cell r="B1088" t="str">
            <v>13.1.34</v>
          </cell>
          <cell r="D1088" t="str">
            <v>35.01.39</v>
          </cell>
          <cell r="E1088" t="str">
            <v>Seccionista</v>
          </cell>
          <cell r="F1088" t="str">
            <v>h</v>
          </cell>
        </row>
        <row r="1089">
          <cell r="B1089" t="str">
            <v>13.1.35</v>
          </cell>
          <cell r="D1089" t="str">
            <v>35.01.40</v>
          </cell>
          <cell r="E1089" t="str">
            <v>Secretária</v>
          </cell>
          <cell r="F1089" t="str">
            <v>h</v>
          </cell>
        </row>
        <row r="1090">
          <cell r="B1090" t="str">
            <v>13.1.36</v>
          </cell>
          <cell r="D1090" t="str">
            <v>35.01.41</v>
          </cell>
          <cell r="E1090" t="str">
            <v>Topógrafo</v>
          </cell>
          <cell r="F1090" t="str">
            <v>h</v>
          </cell>
        </row>
        <row r="1091">
          <cell r="B1091" t="str">
            <v>13.1.37</v>
          </cell>
          <cell r="D1091" t="str">
            <v>35.01.42</v>
          </cell>
          <cell r="E1091" t="str">
            <v>Topógrafo Auxiliar</v>
          </cell>
          <cell r="F1091" t="str">
            <v>h</v>
          </cell>
        </row>
        <row r="1092">
          <cell r="B1092" t="str">
            <v>13.1.38</v>
          </cell>
          <cell r="D1092" t="str">
            <v>35.01.47</v>
          </cell>
          <cell r="E1092" t="str">
            <v>Entrevistador</v>
          </cell>
          <cell r="F1092" t="str">
            <v>h</v>
          </cell>
        </row>
        <row r="1093">
          <cell r="B1093" t="str">
            <v>13.1.39</v>
          </cell>
          <cell r="D1093" t="str">
            <v>35.02.04</v>
          </cell>
          <cell r="E1093" t="str">
            <v>Auxiliar de escritório</v>
          </cell>
          <cell r="F1093" t="str">
            <v>h</v>
          </cell>
        </row>
        <row r="1094">
          <cell r="B1094" t="str">
            <v>13.1.40</v>
          </cell>
          <cell r="D1094" t="str">
            <v>35.02.05</v>
          </cell>
          <cell r="E1094" t="str">
            <v>Auxiliar de topografia</v>
          </cell>
          <cell r="F1094" t="str">
            <v>h</v>
          </cell>
        </row>
        <row r="1095">
          <cell r="B1095" t="str">
            <v>13.1.41</v>
          </cell>
          <cell r="D1095" t="str">
            <v>35.02.06</v>
          </cell>
          <cell r="E1095" t="str">
            <v>Auxiliar Técnico</v>
          </cell>
          <cell r="F1095" t="str">
            <v>h</v>
          </cell>
        </row>
        <row r="1096">
          <cell r="B1096" t="str">
            <v>13.1.42</v>
          </cell>
          <cell r="D1096" t="str">
            <v>35.02.07</v>
          </cell>
          <cell r="E1096" t="str">
            <v>Consultor A</v>
          </cell>
          <cell r="F1096" t="str">
            <v>h</v>
          </cell>
        </row>
        <row r="1097">
          <cell r="B1097" t="str">
            <v>13.1.43</v>
          </cell>
          <cell r="D1097" t="str">
            <v>35.02.08</v>
          </cell>
          <cell r="E1097" t="str">
            <v xml:space="preserve">Consultor B </v>
          </cell>
          <cell r="F1097" t="str">
            <v>h</v>
          </cell>
        </row>
        <row r="1098">
          <cell r="B1098" t="str">
            <v>13.1.44</v>
          </cell>
          <cell r="D1098" t="str">
            <v>35.02.09</v>
          </cell>
          <cell r="E1098" t="str">
            <v>Consultor C</v>
          </cell>
          <cell r="F1098" t="str">
            <v>h</v>
          </cell>
        </row>
        <row r="1099">
          <cell r="B1099" t="str">
            <v>13.1.45</v>
          </cell>
          <cell r="D1099" t="str">
            <v xml:space="preserve">35.02.10 </v>
          </cell>
          <cell r="E1099" t="str">
            <v>Coordenador</v>
          </cell>
          <cell r="F1099" t="str">
            <v>h</v>
          </cell>
        </row>
        <row r="1100">
          <cell r="B1100" t="str">
            <v>13.1.46</v>
          </cell>
          <cell r="D1100" t="str">
            <v>35.02.11</v>
          </cell>
          <cell r="E1100" t="str">
            <v>Desenhista e Calculista I</v>
          </cell>
          <cell r="F1100" t="str">
            <v>h</v>
          </cell>
        </row>
        <row r="1101">
          <cell r="B1101" t="str">
            <v>13.1.47</v>
          </cell>
          <cell r="D1101" t="str">
            <v>35.02.12</v>
          </cell>
          <cell r="E1101" t="str">
            <v>Desenhista e Calculista II</v>
          </cell>
          <cell r="F1101" t="str">
            <v>h</v>
          </cell>
        </row>
        <row r="1102">
          <cell r="B1102" t="str">
            <v>13.1.48</v>
          </cell>
          <cell r="D1102" t="str">
            <v>35.02.13</v>
          </cell>
          <cell r="E1102" t="str">
            <v xml:space="preserve">Desenhista e Calculista III </v>
          </cell>
          <cell r="F1102" t="str">
            <v>h</v>
          </cell>
        </row>
        <row r="1103">
          <cell r="B1103" t="str">
            <v>13.1.49</v>
          </cell>
          <cell r="D1103" t="str">
            <v>35.02.14</v>
          </cell>
          <cell r="E1103" t="str">
            <v>Engenheiro Júnior</v>
          </cell>
          <cell r="F1103" t="str">
            <v>h</v>
          </cell>
        </row>
        <row r="1104">
          <cell r="B1104" t="str">
            <v>13.1.50</v>
          </cell>
          <cell r="D1104" t="str">
            <v>35.02.15</v>
          </cell>
          <cell r="E1104" t="str">
            <v>Engenheiro Pleno</v>
          </cell>
          <cell r="F1104" t="str">
            <v>h</v>
          </cell>
        </row>
        <row r="1105">
          <cell r="B1105" t="str">
            <v>13.1.51</v>
          </cell>
          <cell r="D1105" t="str">
            <v>35.02.16</v>
          </cell>
          <cell r="E1105" t="str">
            <v>Engenheiro Senior</v>
          </cell>
          <cell r="F1105" t="str">
            <v>h</v>
          </cell>
        </row>
        <row r="1106">
          <cell r="B1106" t="str">
            <v>13.1.52</v>
          </cell>
          <cell r="D1106" t="str">
            <v>35.02.17</v>
          </cell>
          <cell r="E1106" t="str">
            <v>Projetista A / Assistente Técnico I</v>
          </cell>
          <cell r="F1106" t="str">
            <v>h</v>
          </cell>
        </row>
        <row r="1107">
          <cell r="B1107" t="str">
            <v>13.1.53</v>
          </cell>
          <cell r="D1107" t="str">
            <v>35.02.18</v>
          </cell>
          <cell r="E1107" t="str">
            <v>Projetista B / Assistente Técnico II</v>
          </cell>
          <cell r="F1107" t="str">
            <v>h</v>
          </cell>
        </row>
        <row r="1108">
          <cell r="B1108" t="str">
            <v>13.1.54</v>
          </cell>
          <cell r="D1108" t="str">
            <v>35.02.19</v>
          </cell>
          <cell r="E1108" t="str">
            <v xml:space="preserve">Projetista C / Assistente Técnico III </v>
          </cell>
          <cell r="F1108" t="str">
            <v>h</v>
          </cell>
        </row>
        <row r="1109">
          <cell r="B1109" t="str">
            <v>13.1.55</v>
          </cell>
          <cell r="D1109" t="str">
            <v>35.02.23</v>
          </cell>
          <cell r="E1109" t="str">
            <v>Engenheiro Agronomo</v>
          </cell>
          <cell r="F1109" t="str">
            <v>h</v>
          </cell>
        </row>
        <row r="1110">
          <cell r="B1110" t="str">
            <v>13.1.56</v>
          </cell>
          <cell r="D1110" t="str">
            <v>35.02.24</v>
          </cell>
          <cell r="E1110" t="str">
            <v>Antropólogo</v>
          </cell>
          <cell r="F1110" t="str">
            <v>h</v>
          </cell>
        </row>
        <row r="1111">
          <cell r="B1111" t="str">
            <v>13.1.57</v>
          </cell>
          <cell r="D1111" t="str">
            <v>35.02.25</v>
          </cell>
          <cell r="E1111" t="str">
            <v>Nivelador</v>
          </cell>
          <cell r="F1111" t="str">
            <v>h</v>
          </cell>
        </row>
        <row r="1112">
          <cell r="B1112" t="str">
            <v>13.1.58</v>
          </cell>
          <cell r="D1112" t="str">
            <v>35.02.26</v>
          </cell>
          <cell r="E1112" t="str">
            <v>Topógrafo</v>
          </cell>
          <cell r="F1112" t="str">
            <v>h</v>
          </cell>
        </row>
        <row r="1113">
          <cell r="B1113" t="str">
            <v>13.1.59</v>
          </cell>
          <cell r="D1113" t="str">
            <v>35.02.28</v>
          </cell>
          <cell r="E1113" t="str">
            <v>Biólogo</v>
          </cell>
          <cell r="F1113" t="str">
            <v>h</v>
          </cell>
        </row>
        <row r="1114">
          <cell r="B1114" t="str">
            <v>13.1.60</v>
          </cell>
          <cell r="D1114" t="str">
            <v>35.02.29</v>
          </cell>
          <cell r="E1114" t="str">
            <v>Economista Júnior</v>
          </cell>
          <cell r="F1114" t="str">
            <v>h</v>
          </cell>
        </row>
        <row r="1115">
          <cell r="B1115" t="str">
            <v>13.1.61</v>
          </cell>
          <cell r="D1115" t="str">
            <v>35.02.30</v>
          </cell>
          <cell r="E1115" t="str">
            <v>Economista Pleno</v>
          </cell>
          <cell r="F1115" t="str">
            <v>h</v>
          </cell>
        </row>
        <row r="1116">
          <cell r="B1116" t="str">
            <v>13.1.62</v>
          </cell>
          <cell r="D1116" t="str">
            <v>35.02.31</v>
          </cell>
          <cell r="E1116" t="str">
            <v>Economista Senior</v>
          </cell>
          <cell r="F1116" t="str">
            <v>h</v>
          </cell>
        </row>
        <row r="1117">
          <cell r="B1117" t="str">
            <v>13.1.63</v>
          </cell>
          <cell r="D1117" t="str">
            <v>35.02.32</v>
          </cell>
          <cell r="E1117" t="str">
            <v>Especialista Ambiental</v>
          </cell>
          <cell r="F1117" t="str">
            <v>h</v>
          </cell>
        </row>
        <row r="1118">
          <cell r="B1118" t="str">
            <v>13.1.64</v>
          </cell>
          <cell r="D1118" t="str">
            <v>35.02.33</v>
          </cell>
          <cell r="E1118" t="str">
            <v>Geógrafo</v>
          </cell>
          <cell r="F1118" t="str">
            <v>h</v>
          </cell>
        </row>
        <row r="1119">
          <cell r="B1119" t="str">
            <v>13.1.65</v>
          </cell>
          <cell r="D1119" t="str">
            <v>35.02.34</v>
          </cell>
          <cell r="E1119" t="str">
            <v>Geólogo Júnior</v>
          </cell>
          <cell r="F1119" t="str">
            <v>h</v>
          </cell>
        </row>
        <row r="1120">
          <cell r="B1120" t="str">
            <v>13.1.66</v>
          </cell>
          <cell r="D1120" t="str">
            <v>35.02.35</v>
          </cell>
          <cell r="E1120" t="str">
            <v>Geólogo Pleno</v>
          </cell>
          <cell r="F1120" t="str">
            <v>h</v>
          </cell>
        </row>
        <row r="1121">
          <cell r="B1121" t="str">
            <v>13.1.67</v>
          </cell>
          <cell r="D1121" t="str">
            <v>35.02.36</v>
          </cell>
          <cell r="E1121" t="str">
            <v>Geólogo Senior</v>
          </cell>
          <cell r="F1121" t="str">
            <v>h</v>
          </cell>
        </row>
        <row r="1122">
          <cell r="B1122" t="str">
            <v>13.1.68</v>
          </cell>
          <cell r="D1122" t="str">
            <v>35.02.37</v>
          </cell>
          <cell r="E1122" t="str">
            <v>Sociólogo</v>
          </cell>
          <cell r="F1122" t="str">
            <v>h</v>
          </cell>
        </row>
        <row r="1123">
          <cell r="B1123" t="str">
            <v>13.1.69</v>
          </cell>
          <cell r="D1123" t="str">
            <v>35.02.38</v>
          </cell>
          <cell r="E1123" t="str">
            <v>Técnico Artes visuais</v>
          </cell>
          <cell r="F1123" t="str">
            <v>h</v>
          </cell>
        </row>
        <row r="1124">
          <cell r="B1124" t="str">
            <v>13.1.70</v>
          </cell>
          <cell r="D1124" t="str">
            <v>35.02.39</v>
          </cell>
          <cell r="E1124" t="str">
            <v>Arqueólogo</v>
          </cell>
          <cell r="F1124" t="str">
            <v>h</v>
          </cell>
        </row>
        <row r="1125">
          <cell r="B1125" t="str">
            <v>13.1.71</v>
          </cell>
          <cell r="D1125" t="str">
            <v>35.02.40</v>
          </cell>
          <cell r="E1125" t="str">
            <v>Geomorfologo</v>
          </cell>
          <cell r="F1125" t="str">
            <v>h</v>
          </cell>
        </row>
        <row r="1127">
          <cell r="B1127" t="str">
            <v>Cód. Colinas</v>
          </cell>
          <cell r="D1127" t="str">
            <v>Código</v>
          </cell>
          <cell r="E1127" t="str">
            <v>Serviços</v>
          </cell>
          <cell r="F1127" t="str">
            <v>Unid.</v>
          </cell>
        </row>
        <row r="1130">
          <cell r="D1130" t="str">
            <v>FASE 36 - CANTEIRO DE OBRA</v>
          </cell>
        </row>
        <row r="1131">
          <cell r="B1131" t="str">
            <v>14.1.1</v>
          </cell>
          <cell r="D1131" t="str">
            <v>36.01.01.01</v>
          </cell>
          <cell r="E1131" t="str">
            <v>Inst. Canteiro tipo I (1,50%)</v>
          </cell>
          <cell r="F1131" t="str">
            <v>gb</v>
          </cell>
        </row>
        <row r="1132">
          <cell r="B1132" t="str">
            <v>14.1.2</v>
          </cell>
          <cell r="D1132" t="str">
            <v>36.01.01.02</v>
          </cell>
          <cell r="E1132" t="str">
            <v xml:space="preserve">Oper. E manutençãocanteiro tipo I (0,875%) </v>
          </cell>
          <cell r="F1132" t="str">
            <v>gb</v>
          </cell>
        </row>
        <row r="1133">
          <cell r="B1133" t="str">
            <v>14.1.3</v>
          </cell>
          <cell r="D1133" t="str">
            <v>36.01.01.03</v>
          </cell>
          <cell r="E1133" t="str">
            <v>Desmobilização canteiro tipo I (0,125%)</v>
          </cell>
          <cell r="F1133" t="str">
            <v>gb</v>
          </cell>
        </row>
        <row r="1134">
          <cell r="B1134" t="str">
            <v>14.1.4</v>
          </cell>
          <cell r="D1134" t="str">
            <v>36.01.02.01</v>
          </cell>
          <cell r="E1134" t="str">
            <v>Inst. Canteiro tipo II (1,80%)</v>
          </cell>
          <cell r="F1134" t="str">
            <v>gb</v>
          </cell>
        </row>
        <row r="1135">
          <cell r="B1135" t="str">
            <v>14.1.5</v>
          </cell>
          <cell r="D1135" t="str">
            <v>36.01.02.02</v>
          </cell>
          <cell r="E1135" t="str">
            <v>Oper. E manutençãocanteiro tipo II (1,050%)</v>
          </cell>
          <cell r="F1135" t="str">
            <v>gb</v>
          </cell>
        </row>
        <row r="1136">
          <cell r="B1136" t="str">
            <v>14.1.6</v>
          </cell>
          <cell r="D1136" t="str">
            <v>36.01.02.03</v>
          </cell>
          <cell r="E1136" t="str">
            <v>Desmobilização canteiro tipo II (0,150%)</v>
          </cell>
          <cell r="F1136" t="str">
            <v>gb</v>
          </cell>
        </row>
        <row r="1137">
          <cell r="B1137" t="str">
            <v>14.1.7</v>
          </cell>
          <cell r="D1137" t="str">
            <v>36.01.03.01</v>
          </cell>
          <cell r="E1137" t="str">
            <v>Inst. Canteiro tipo III (4,80%)</v>
          </cell>
          <cell r="F1137" t="str">
            <v>gb</v>
          </cell>
        </row>
        <row r="1138">
          <cell r="B1138" t="str">
            <v>14.1.8</v>
          </cell>
          <cell r="D1138" t="str">
            <v xml:space="preserve">36.01.03.02 </v>
          </cell>
          <cell r="E1138" t="str">
            <v>Oper. E manutençãocanteiro tipo III (0,900%)</v>
          </cell>
          <cell r="F1138" t="str">
            <v>gb</v>
          </cell>
        </row>
        <row r="1139">
          <cell r="B1139" t="str">
            <v>14.1.9</v>
          </cell>
          <cell r="D1139" t="str">
            <v>36.01.03.03</v>
          </cell>
          <cell r="E1139" t="str">
            <v>Desmobilização canteiro tipo III (0,300%)</v>
          </cell>
          <cell r="F1139" t="str">
            <v>gb</v>
          </cell>
        </row>
        <row r="1141">
          <cell r="B1141" t="str">
            <v>Cód. Colinas</v>
          </cell>
          <cell r="D1141" t="str">
            <v>Código</v>
          </cell>
          <cell r="E1141" t="str">
            <v>Serviços</v>
          </cell>
          <cell r="F1141" t="str">
            <v>Unid.</v>
          </cell>
        </row>
        <row r="1144">
          <cell r="D1144" t="str">
            <v>FASE 37 - SERVIÇOS NÃO CONSTANTES NA PLANILHA</v>
          </cell>
        </row>
        <row r="1145">
          <cell r="B1145" t="str">
            <v>16.1.1</v>
          </cell>
          <cell r="D1145" t="str">
            <v>37.01.01</v>
          </cell>
          <cell r="E1145" t="str">
            <v>Rachão intertravado com bica corrida</v>
          </cell>
          <cell r="F1145" t="str">
            <v>m³</v>
          </cell>
        </row>
        <row r="1146">
          <cell r="B1146" t="str">
            <v>16.1.2</v>
          </cell>
          <cell r="D1146" t="str">
            <v>37.01.02</v>
          </cell>
          <cell r="E1146" t="str">
            <v>Camada de Bloqueio</v>
          </cell>
          <cell r="F1146" t="str">
            <v>m³</v>
          </cell>
        </row>
        <row r="1147">
          <cell r="B1147" t="str">
            <v>16.1.3</v>
          </cell>
          <cell r="D1147" t="str">
            <v>37.01.03</v>
          </cell>
          <cell r="E1147" t="str">
            <v>Conc. asf. us. quente - Grad. C c/ DOP.</v>
          </cell>
          <cell r="F1147" t="str">
            <v>m³</v>
          </cell>
        </row>
        <row r="1148">
          <cell r="B1148" t="str">
            <v>16.1.4</v>
          </cell>
          <cell r="D1148" t="str">
            <v>37.01.04</v>
          </cell>
          <cell r="E1148" t="str">
            <v>Compactação de Aterro maior /igual 95%PS( inclusive Reaterro mat. Brejoso)</v>
          </cell>
          <cell r="F1148" t="str">
            <v>m³</v>
          </cell>
        </row>
        <row r="1149">
          <cell r="B1149" t="str">
            <v>16.1.5</v>
          </cell>
          <cell r="D1149" t="str">
            <v>37.01.05</v>
          </cell>
          <cell r="E1149" t="str">
            <v>Tubo de concreto Ø 0,60m classe CA-2 ( fornecimento e assentamento )</v>
          </cell>
          <cell r="F1149" t="str">
            <v>m</v>
          </cell>
        </row>
        <row r="1150">
          <cell r="B1150" t="str">
            <v>16.1.6</v>
          </cell>
          <cell r="D1150" t="str">
            <v>37.01.06</v>
          </cell>
          <cell r="E1150" t="str">
            <v>Tubo de concreto Ø 1,00m classe CA-2 ( fornecimento e assentamento )</v>
          </cell>
          <cell r="F1150" t="str">
            <v>m</v>
          </cell>
        </row>
        <row r="1151">
          <cell r="B1151" t="str">
            <v>16.1.7</v>
          </cell>
          <cell r="D1151" t="str">
            <v>37.01.07</v>
          </cell>
          <cell r="E1151" t="str">
            <v>Escavação para execução de dreno</v>
          </cell>
          <cell r="F1151" t="str">
            <v>m³</v>
          </cell>
        </row>
        <row r="1152">
          <cell r="B1152" t="str">
            <v>16.1.8</v>
          </cell>
          <cell r="D1152" t="str">
            <v>37.01.08</v>
          </cell>
          <cell r="E1152" t="str">
            <v>Aquis. Mat. Espal. Conf. Rolagem mat. Sil. Argil. (*)</v>
          </cell>
          <cell r="F1152" t="str">
            <v>m³</v>
          </cell>
        </row>
        <row r="1153">
          <cell r="B1153" t="str">
            <v>16.1.9</v>
          </cell>
          <cell r="D1153" t="str">
            <v>37.01.09</v>
          </cell>
          <cell r="E1153" t="str">
            <v>Transporte de 1ª/2ª categoria até 1 Km (*)</v>
          </cell>
          <cell r="F1153" t="str">
            <v>m³xkm</v>
          </cell>
        </row>
        <row r="1154">
          <cell r="B1154" t="str">
            <v>16.1.10</v>
          </cell>
          <cell r="D1154" t="str">
            <v>37.01.10</v>
          </cell>
          <cell r="E1154" t="str">
            <v>Transporte de 1ª/2ª categoria até 2 Km (*)</v>
          </cell>
          <cell r="F1154" t="str">
            <v>m³xkm</v>
          </cell>
        </row>
        <row r="1155">
          <cell r="B1155" t="str">
            <v>16.1.11</v>
          </cell>
          <cell r="D1155" t="str">
            <v>37.01.11</v>
          </cell>
          <cell r="E1155" t="str">
            <v>Espalhamento de material no bota fora inclusive mat. de limpeza</v>
          </cell>
          <cell r="F1155" t="str">
            <v>m³</v>
          </cell>
        </row>
        <row r="1156">
          <cell r="B1156" t="str">
            <v>16.1.12</v>
          </cell>
          <cell r="D1156" t="str">
            <v>37.01.12</v>
          </cell>
          <cell r="E1156" t="str">
            <v>Conc. asf. us. quente - Binder - DERSA</v>
          </cell>
          <cell r="F1156" t="str">
            <v>m³</v>
          </cell>
        </row>
        <row r="1157">
          <cell r="B1157" t="str">
            <v>16.1.13</v>
          </cell>
          <cell r="D1157" t="str">
            <v>37.01.13</v>
          </cell>
          <cell r="E1157" t="str">
            <v>Conc. asf. us. quente - capa asfáltica - DERSA</v>
          </cell>
          <cell r="F1157" t="str">
            <v>m³</v>
          </cell>
        </row>
        <row r="1158">
          <cell r="B1158" t="str">
            <v>16.1.14</v>
          </cell>
          <cell r="D1158" t="str">
            <v>37.01.14</v>
          </cell>
          <cell r="E1158" t="str">
            <v>Tubo de concreto Ø 0,80m classe CA-2 ( fornecimento e assentamento )</v>
          </cell>
          <cell r="F1158" t="str">
            <v>m</v>
          </cell>
        </row>
        <row r="1159">
          <cell r="B1159" t="str">
            <v>16.1.15</v>
          </cell>
          <cell r="D1159" t="str">
            <v>37.01.15</v>
          </cell>
          <cell r="E1159" t="str">
            <v>Tubo de concreto Ø 0,80m classe CA-3 ( fornecimento e assentamento )</v>
          </cell>
          <cell r="F1159" t="str">
            <v>m</v>
          </cell>
        </row>
        <row r="1160">
          <cell r="B1160" t="str">
            <v>16.1.16</v>
          </cell>
          <cell r="D1160" t="str">
            <v>37.01.16</v>
          </cell>
          <cell r="E1160" t="str">
            <v>Tubo de concreto Ø 1,00m classe CA-4 ( fornecimento e assentamento )</v>
          </cell>
          <cell r="F1160" t="str">
            <v>m</v>
          </cell>
        </row>
        <row r="1161">
          <cell r="B1161" t="str">
            <v>16.1.17</v>
          </cell>
          <cell r="D1161" t="str">
            <v>37.01.17</v>
          </cell>
          <cell r="E1161" t="str">
            <v>Tubo de concreto Ø 1,20m classe CA-2 ( fornecimento e assentamento )</v>
          </cell>
          <cell r="F1161" t="str">
            <v>m</v>
          </cell>
        </row>
        <row r="1162">
          <cell r="B1162" t="str">
            <v>16.1.18</v>
          </cell>
          <cell r="D1162" t="str">
            <v>37.01.18</v>
          </cell>
          <cell r="E1162" t="str">
            <v>Tubo de aço corr. Epoxy met. Destrutivo-MP100/ e= 2,0mm/84kg/m Ø = 1,30m</v>
          </cell>
          <cell r="F1162" t="str">
            <v>kg</v>
          </cell>
        </row>
        <row r="1163">
          <cell r="B1163" t="str">
            <v>16.1.19</v>
          </cell>
          <cell r="D1163" t="str">
            <v>37.01.19</v>
          </cell>
          <cell r="E1163" t="str">
            <v>Tubo de aço corr. Epoxy met. Destrutivo-MP100/ e= 3,4mm/136kg/m Ø = 1,30m</v>
          </cell>
          <cell r="F1163" t="str">
            <v>kg</v>
          </cell>
        </row>
        <row r="1164">
          <cell r="B1164" t="str">
            <v>16.1.20</v>
          </cell>
          <cell r="D1164" t="str">
            <v>37.01.20</v>
          </cell>
          <cell r="E1164" t="str">
            <v>Tubo de aço corr. Epoxy met. Destrutivo-MP100/ e= 2,0mm/125kg/m Ø = 1,50m</v>
          </cell>
          <cell r="F1164" t="str">
            <v>kg</v>
          </cell>
        </row>
        <row r="1165">
          <cell r="B1165" t="str">
            <v>16.1.21</v>
          </cell>
          <cell r="D1165" t="str">
            <v>37.01.21</v>
          </cell>
          <cell r="E1165" t="str">
            <v>Tubo de aço corr. Epoxy met. Destrutivo-MP152/ e= 2,7mm/162kg/m Ø = 1,50m</v>
          </cell>
          <cell r="F1165" t="str">
            <v>kg</v>
          </cell>
        </row>
        <row r="1166">
          <cell r="B1166" t="str">
            <v>16.1.22</v>
          </cell>
          <cell r="D1166" t="str">
            <v>37.01.22</v>
          </cell>
          <cell r="E1166" t="str">
            <v>Remoção de Tubo Ø = 0,30m</v>
          </cell>
          <cell r="F1166" t="str">
            <v>m</v>
          </cell>
        </row>
        <row r="1167">
          <cell r="B1167" t="str">
            <v>16.1.23</v>
          </cell>
          <cell r="D1167" t="str">
            <v>37.01.23</v>
          </cell>
          <cell r="E1167" t="str">
            <v>Remoção de Tubo Ø = 0,40m</v>
          </cell>
          <cell r="F1167" t="str">
            <v>m</v>
          </cell>
        </row>
        <row r="1168">
          <cell r="B1168" t="str">
            <v>16.1.24</v>
          </cell>
          <cell r="D1168" t="str">
            <v>37.01.24</v>
          </cell>
          <cell r="E1168" t="str">
            <v>Remoção de Tubo Ø = 0,60m</v>
          </cell>
          <cell r="F1168" t="str">
            <v>m</v>
          </cell>
        </row>
        <row r="1169">
          <cell r="B1169" t="str">
            <v>16.1.25</v>
          </cell>
          <cell r="D1169" t="str">
            <v>37.01.25</v>
          </cell>
          <cell r="E1169" t="str">
            <v>Tubo de concreto Ø 0,60m classe CA-3 ( fornecimento e assentamento )</v>
          </cell>
          <cell r="F1169" t="str">
            <v>m</v>
          </cell>
        </row>
        <row r="1170">
          <cell r="B1170" t="str">
            <v>16.1.26</v>
          </cell>
          <cell r="D1170" t="str">
            <v>37.01.26</v>
          </cell>
          <cell r="E1170" t="str">
            <v>Tubo de concreto Ø 0,40m classe CA-2 ( fornecimento e assentamento )</v>
          </cell>
          <cell r="F1170" t="str">
            <v>m</v>
          </cell>
        </row>
        <row r="1171">
          <cell r="B1171" t="str">
            <v>16.1.27</v>
          </cell>
          <cell r="D1171" t="str">
            <v>37.01.27</v>
          </cell>
          <cell r="E1171" t="str">
            <v>Tubo de concreto Ø 1,50m classe CA-2 ( fornecimento e assentamento )</v>
          </cell>
          <cell r="F1171" t="str">
            <v>m</v>
          </cell>
        </row>
        <row r="1172">
          <cell r="B1172" t="str">
            <v>16.1.28</v>
          </cell>
          <cell r="D1172" t="str">
            <v>37.01.28</v>
          </cell>
          <cell r="E1172" t="str">
            <v>Remoção de Tubo Ø = 0,80m</v>
          </cell>
          <cell r="F1172" t="str">
            <v>m</v>
          </cell>
        </row>
        <row r="1173">
          <cell r="B1173" t="str">
            <v>16.1.29</v>
          </cell>
          <cell r="D1173" t="str">
            <v>37.01.29</v>
          </cell>
          <cell r="E1173" t="str">
            <v>Passeio</v>
          </cell>
          <cell r="F1173" t="str">
            <v>m²</v>
          </cell>
        </row>
        <row r="1174">
          <cell r="B1174" t="str">
            <v>16.1.30</v>
          </cell>
          <cell r="D1174" t="str">
            <v>37.01.30</v>
          </cell>
          <cell r="E1174" t="str">
            <v>Aterro - Solo mole - material de 3ª Categoria</v>
          </cell>
          <cell r="F1174" t="str">
            <v>m³</v>
          </cell>
        </row>
        <row r="1175">
          <cell r="B1175" t="str">
            <v>16.1.31</v>
          </cell>
          <cell r="D1175" t="str">
            <v>37.01.31</v>
          </cell>
          <cell r="E1175" t="str">
            <v>Aterros - materila de 3ª Categoria</v>
          </cell>
          <cell r="F1175" t="str">
            <v>m³</v>
          </cell>
        </row>
        <row r="1176">
          <cell r="B1176" t="str">
            <v>16.1.32</v>
          </cell>
          <cell r="D1176" t="str">
            <v>37.01.32</v>
          </cell>
          <cell r="E1176" t="str">
            <v>Revestimento vegetal de taludes com hidrossemeadura</v>
          </cell>
          <cell r="F1176" t="str">
            <v>m²</v>
          </cell>
        </row>
        <row r="1177">
          <cell r="B1177" t="str">
            <v>16.1.33</v>
          </cell>
          <cell r="D1177" t="str">
            <v>37.01.33</v>
          </cell>
          <cell r="E1177" t="str">
            <v>Abertura de caixa para execução do acostamento</v>
          </cell>
          <cell r="F1177" t="str">
            <v>m³</v>
          </cell>
        </row>
        <row r="1178">
          <cell r="B1178" t="str">
            <v>16.1.34</v>
          </cell>
          <cell r="D1178" t="str">
            <v>37.01.34</v>
          </cell>
          <cell r="E1178" t="str">
            <v>Demolição pavi.flex, incl.transp.até 1km</v>
          </cell>
          <cell r="F1178" t="str">
            <v>m²</v>
          </cell>
        </row>
        <row r="1179">
          <cell r="B1179" t="str">
            <v>16.1.35</v>
          </cell>
          <cell r="D1179" t="str">
            <v>37.01.35</v>
          </cell>
          <cell r="E1179" t="str">
            <v>Concreto Fck 13,5 MPa</v>
          </cell>
          <cell r="F1179" t="str">
            <v>m³</v>
          </cell>
        </row>
        <row r="1180">
          <cell r="B1180" t="str">
            <v>16.1.36</v>
          </cell>
          <cell r="D1180" t="str">
            <v>37.01.36</v>
          </cell>
          <cell r="E1180" t="str">
            <v>Gabião tipo colchão espessura 30cm - tela galv.</v>
          </cell>
          <cell r="F1180" t="str">
            <v>m³</v>
          </cell>
        </row>
        <row r="1181">
          <cell r="B1181" t="str">
            <v>16.1.37</v>
          </cell>
          <cell r="D1181" t="str">
            <v>37.01.37</v>
          </cell>
          <cell r="E1181" t="str">
            <v>Barreira double face New Jersey - des 5514 (TIPO 3)</v>
          </cell>
          <cell r="F1181" t="str">
            <v>m</v>
          </cell>
        </row>
        <row r="1182">
          <cell r="B1182" t="str">
            <v>16.1.38</v>
          </cell>
          <cell r="D1182" t="str">
            <v>37.01.38</v>
          </cell>
          <cell r="E1182" t="str">
            <v>Manta geotêxtil não tecido ( Bidim RT-09 ou similar)</v>
          </cell>
          <cell r="F1182" t="str">
            <v>kg</v>
          </cell>
        </row>
        <row r="1183">
          <cell r="B1183" t="str">
            <v>16.1.39</v>
          </cell>
          <cell r="D1183" t="str">
            <v>37.01.39</v>
          </cell>
          <cell r="E1183" t="str">
            <v>Escavação de material em jazida</v>
          </cell>
          <cell r="F1183" t="str">
            <v>m³</v>
          </cell>
        </row>
        <row r="1184">
          <cell r="B1184" t="str">
            <v>16.1.40</v>
          </cell>
          <cell r="D1184" t="str">
            <v>37.01.40</v>
          </cell>
          <cell r="E1184" t="str">
            <v>Tubo ovóide S=2,25 m²</v>
          </cell>
          <cell r="F1184" t="str">
            <v>m</v>
          </cell>
        </row>
        <row r="1185">
          <cell r="B1185" t="str">
            <v>16.1.41</v>
          </cell>
          <cell r="D1185" t="str">
            <v>37.01.41</v>
          </cell>
          <cell r="E1185" t="str">
            <v>Tubo ovóide S=3,00</v>
          </cell>
          <cell r="F1185" t="str">
            <v>m</v>
          </cell>
        </row>
        <row r="1186">
          <cell r="B1186" t="str">
            <v>16.1.42</v>
          </cell>
          <cell r="D1186" t="str">
            <v>37.01.42</v>
          </cell>
          <cell r="E1186" t="str">
            <v>Tubo ovóide S=4,00</v>
          </cell>
          <cell r="F1186" t="str">
            <v>m</v>
          </cell>
        </row>
        <row r="1187">
          <cell r="B1187" t="str">
            <v>16.1.43</v>
          </cell>
          <cell r="D1187" t="str">
            <v>37.01.43</v>
          </cell>
          <cell r="E1187" t="str">
            <v>Demolição do Pavimento</v>
          </cell>
          <cell r="F1187" t="str">
            <v>m²</v>
          </cell>
        </row>
        <row r="1188">
          <cell r="B1188" t="str">
            <v>16.1.44</v>
          </cell>
          <cell r="D1188" t="str">
            <v>37.01.44</v>
          </cell>
          <cell r="E1188" t="str">
            <v>Restauração do Pavimento</v>
          </cell>
          <cell r="F1188" t="str">
            <v>m²</v>
          </cell>
        </row>
        <row r="1189">
          <cell r="B1189" t="str">
            <v>16.1.45</v>
          </cell>
          <cell r="D1189" t="str">
            <v>37.01.45</v>
          </cell>
          <cell r="E1189" t="str">
            <v xml:space="preserve">Articulação de concreto tipo "Freyssinet" </v>
          </cell>
          <cell r="F1189" t="str">
            <v>m</v>
          </cell>
        </row>
        <row r="1190">
          <cell r="B1190" t="str">
            <v>16.1.46</v>
          </cell>
          <cell r="D1190" t="str">
            <v>37.01.46</v>
          </cell>
          <cell r="E1190" t="str">
            <v>Junta de dilatação tipo Jeene</v>
          </cell>
          <cell r="F1190" t="str">
            <v>m</v>
          </cell>
        </row>
        <row r="1191">
          <cell r="B1191" t="str">
            <v>16.1.47</v>
          </cell>
          <cell r="D1191" t="str">
            <v>37.01.47</v>
          </cell>
          <cell r="E1191" t="str">
            <v>Tirantes 280 kN</v>
          </cell>
          <cell r="F1191" t="str">
            <v>m</v>
          </cell>
        </row>
        <row r="1192">
          <cell r="B1192" t="str">
            <v>16.1.48</v>
          </cell>
          <cell r="D1192" t="str">
            <v>37.01.48</v>
          </cell>
          <cell r="E1192" t="str">
            <v>Tirantes 140 kN</v>
          </cell>
          <cell r="F1192" t="str">
            <v>m</v>
          </cell>
        </row>
        <row r="1193">
          <cell r="B1193" t="str">
            <v>16.1.49</v>
          </cell>
          <cell r="D1193" t="str">
            <v>37.01.49</v>
          </cell>
          <cell r="E1193" t="str">
            <v>Ap. Ancoragem p/ Cabos Proten. Ativa</v>
          </cell>
          <cell r="F1193" t="str">
            <v>un</v>
          </cell>
        </row>
        <row r="1194">
          <cell r="B1194" t="str">
            <v>16.1.50</v>
          </cell>
          <cell r="D1194" t="str">
            <v>37.01.50</v>
          </cell>
          <cell r="E1194" t="str">
            <v>Barbacãs</v>
          </cell>
          <cell r="F1194" t="str">
            <v>un</v>
          </cell>
        </row>
        <row r="1195">
          <cell r="B1195" t="str">
            <v>16.1.51</v>
          </cell>
          <cell r="D1195" t="str">
            <v>37.01.51</v>
          </cell>
          <cell r="E1195" t="str">
            <v>Tubo de concreto Ø 0,50m classe CA-2 ( fornecimento e assentamento )</v>
          </cell>
          <cell r="F1195" t="str">
            <v>m</v>
          </cell>
        </row>
        <row r="1196">
          <cell r="B1196" t="str">
            <v>16.1.52</v>
          </cell>
          <cell r="D1196" t="str">
            <v>37.01.52</v>
          </cell>
          <cell r="E1196" t="str">
            <v>Barreira de segurança tipo New Jersey - des 5396 (TIPO 1A)</v>
          </cell>
          <cell r="F1196" t="str">
            <v>m</v>
          </cell>
        </row>
        <row r="1197">
          <cell r="B1197" t="str">
            <v>16.1.53</v>
          </cell>
          <cell r="D1197" t="str">
            <v>37.01.53</v>
          </cell>
          <cell r="E1197" t="str">
            <v>Tubo MP 100 Ø 2,10m e= 2,0mm - ( Forncimento e assentamento )</v>
          </cell>
          <cell r="F1197" t="str">
            <v>m</v>
          </cell>
        </row>
        <row r="1198">
          <cell r="B1198" t="str">
            <v>16.1.54</v>
          </cell>
          <cell r="D1198" t="str">
            <v>37.01.54</v>
          </cell>
          <cell r="E1198" t="str">
            <v>Tubo MP 100 Ø 2,20m e= 2,7mm - ( Forncimento e assentamento )</v>
          </cell>
          <cell r="F1198" t="str">
            <v>m</v>
          </cell>
        </row>
        <row r="1199">
          <cell r="B1199" t="str">
            <v>16.1.55</v>
          </cell>
          <cell r="D1199" t="str">
            <v>37.01.55</v>
          </cell>
          <cell r="E1199" t="str">
            <v>Tubo MP 152 Ø 4,60m e= 2,7mm - ( Forncimento e assentamento )</v>
          </cell>
          <cell r="F1199" t="str">
            <v>m</v>
          </cell>
        </row>
        <row r="1200">
          <cell r="B1200" t="str">
            <v>16.1.56</v>
          </cell>
          <cell r="D1200" t="str">
            <v>37.01.56</v>
          </cell>
          <cell r="E1200" t="str">
            <v>Remoção de Tubo metálico Ø = 1,50m</v>
          </cell>
          <cell r="F1200" t="str">
            <v>m</v>
          </cell>
        </row>
        <row r="1201">
          <cell r="B1201" t="str">
            <v>16.1.57</v>
          </cell>
          <cell r="D1201" t="str">
            <v>37.01.57</v>
          </cell>
          <cell r="E1201" t="str">
            <v>Tubo Metálico Ø =2,30m</v>
          </cell>
          <cell r="F1201" t="str">
            <v>m</v>
          </cell>
        </row>
        <row r="1202">
          <cell r="B1202" t="str">
            <v>16.1.58</v>
          </cell>
          <cell r="D1202" t="str">
            <v>37.01.58</v>
          </cell>
          <cell r="E1202" t="str">
            <v>Tubo de concreto Ø 1,00m classe CA-3 ( fornecimento e assentamento )</v>
          </cell>
          <cell r="F1202" t="str">
            <v>m</v>
          </cell>
        </row>
        <row r="1203">
          <cell r="B1203" t="str">
            <v>16.1.59</v>
          </cell>
          <cell r="D1203" t="str">
            <v>37.01.59</v>
          </cell>
          <cell r="E1203" t="str">
            <v>Tubo de concreto Ø 0,50m classe CA-4 ( fornecimento e assentamento )</v>
          </cell>
          <cell r="F1203" t="str">
            <v>m</v>
          </cell>
        </row>
        <row r="1204">
          <cell r="B1204" t="str">
            <v>16.1.60</v>
          </cell>
          <cell r="D1204" t="str">
            <v>37.01.60</v>
          </cell>
          <cell r="E1204" t="str">
            <v>Tubo de concreto Ø 1,50m classe CA-3 ( fornecimento e assentamento )</v>
          </cell>
          <cell r="F1204" t="str">
            <v>m</v>
          </cell>
        </row>
        <row r="1205">
          <cell r="B1205" t="str">
            <v>16.1.61</v>
          </cell>
          <cell r="D1205" t="str">
            <v>37.01.61</v>
          </cell>
          <cell r="E1205" t="str">
            <v>Restauração do Pavimento</v>
          </cell>
          <cell r="F1205" t="str">
            <v>m³</v>
          </cell>
        </row>
        <row r="1206">
          <cell r="B1206" t="str">
            <v>16.1.62</v>
          </cell>
          <cell r="D1206" t="str">
            <v>37.01.62</v>
          </cell>
          <cell r="E1206" t="str">
            <v>Aterro solo mole - material de 3ª categoria</v>
          </cell>
          <cell r="F1206" t="str">
            <v>m³</v>
          </cell>
        </row>
        <row r="1207">
          <cell r="B1207" t="str">
            <v>16.1.63</v>
          </cell>
          <cell r="D1207" t="str">
            <v>37.01.63</v>
          </cell>
          <cell r="E1207" t="str">
            <v>Aterros - material de 3ª categoria</v>
          </cell>
          <cell r="F1207" t="str">
            <v>m³</v>
          </cell>
        </row>
        <row r="1208">
          <cell r="B1208" t="str">
            <v>16.1.64</v>
          </cell>
          <cell r="D1208" t="str">
            <v>37.01.64</v>
          </cell>
          <cell r="E1208" t="str">
            <v>Sub-base ou base solo brita c/ cimento</v>
          </cell>
          <cell r="F1208" t="str">
            <v>m³</v>
          </cell>
        </row>
        <row r="1209">
          <cell r="B1209" t="str">
            <v>16.1.65</v>
          </cell>
          <cell r="D1209" t="str">
            <v>37.01.65</v>
          </cell>
          <cell r="E1209" t="str">
            <v>Apiloamento / Nivelamento</v>
          </cell>
          <cell r="F1209" t="str">
            <v>m²</v>
          </cell>
        </row>
        <row r="1210">
          <cell r="B1210" t="str">
            <v>16.1.66</v>
          </cell>
          <cell r="D1210" t="str">
            <v>37.01.66</v>
          </cell>
          <cell r="E1210" t="str">
            <v>Tela metálica</v>
          </cell>
          <cell r="F1210" t="str">
            <v>m²</v>
          </cell>
        </row>
        <row r="1211">
          <cell r="B1211" t="str">
            <v>16.1.67</v>
          </cell>
          <cell r="D1211" t="str">
            <v>37.01.67</v>
          </cell>
        </row>
        <row r="1212">
          <cell r="B1212" t="str">
            <v>16.1.68</v>
          </cell>
          <cell r="D1212" t="str">
            <v>37.01.68</v>
          </cell>
          <cell r="E1212" t="str">
            <v>Perfuração  p/ DHP em solo</v>
          </cell>
          <cell r="F1212" t="str">
            <v>m</v>
          </cell>
        </row>
        <row r="1213">
          <cell r="B1213" t="str">
            <v>16.1.69</v>
          </cell>
          <cell r="D1213" t="str">
            <v>37.01.69</v>
          </cell>
          <cell r="E1213" t="str">
            <v>Perfuração  p/ tirante em solo</v>
          </cell>
          <cell r="F1213" t="str">
            <v>m</v>
          </cell>
        </row>
        <row r="1214">
          <cell r="B1214" t="str">
            <v>16.1.70</v>
          </cell>
          <cell r="D1214" t="str">
            <v>37.01.70</v>
          </cell>
          <cell r="E1214" t="str">
            <v>Túnnel Liner Ø 2,00 e=3,4mm epoxy</v>
          </cell>
          <cell r="F1214" t="str">
            <v>m</v>
          </cell>
        </row>
        <row r="1215">
          <cell r="B1215" t="str">
            <v>16.1.71</v>
          </cell>
          <cell r="D1215" t="str">
            <v>37.01.71</v>
          </cell>
          <cell r="E1215" t="str">
            <v>Implantação de Túnnel Liner Ø = 2,00m e=3,4mm ( em solo )</v>
          </cell>
          <cell r="F1215" t="str">
            <v>m</v>
          </cell>
        </row>
        <row r="1216">
          <cell r="B1216" t="str">
            <v>16.1.72</v>
          </cell>
          <cell r="D1216" t="str">
            <v>37.01.72</v>
          </cell>
          <cell r="E1216" t="str">
            <v>Implantação de Túnnel Liner Ø = 2,00m e=3,4mm ( em talus )</v>
          </cell>
          <cell r="F1216" t="str">
            <v>m</v>
          </cell>
        </row>
        <row r="1217">
          <cell r="B1217" t="str">
            <v>16.1.73</v>
          </cell>
          <cell r="D1217" t="str">
            <v>37.01.73</v>
          </cell>
          <cell r="E1217" t="str">
            <v>Implantação de fuste metálico Ø = 2,00m e=3,4mm ( em talus )</v>
          </cell>
          <cell r="F1217" t="str">
            <v>m</v>
          </cell>
        </row>
        <row r="1218">
          <cell r="B1218" t="str">
            <v>16.1.74</v>
          </cell>
          <cell r="D1218" t="str">
            <v>37.01.74</v>
          </cell>
          <cell r="E1218" t="str">
            <v>Levantamento Topográfico</v>
          </cell>
          <cell r="F1218" t="str">
            <v>m²</v>
          </cell>
        </row>
        <row r="1219">
          <cell r="B1219" t="str">
            <v>16.1.75</v>
          </cell>
          <cell r="D1219" t="str">
            <v>37.01.75</v>
          </cell>
          <cell r="E1219" t="str">
            <v>Remoção de Tubo metálico Ø = 1,50m</v>
          </cell>
        </row>
        <row r="1220">
          <cell r="B1220" t="str">
            <v>16.1.76</v>
          </cell>
          <cell r="D1220" t="str">
            <v>37.01.76</v>
          </cell>
          <cell r="E1220" t="str">
            <v>Injeção de calda de cimento p/ consolidação do Talude</v>
          </cell>
          <cell r="F1220" t="str">
            <v>kg</v>
          </cell>
        </row>
        <row r="1221">
          <cell r="B1221" t="str">
            <v>16.1.77</v>
          </cell>
          <cell r="D1221" t="str">
            <v>37.01.77</v>
          </cell>
          <cell r="E1221" t="str">
            <v xml:space="preserve">Perfuração  p/ DHP  em talus </v>
          </cell>
          <cell r="F1221" t="str">
            <v>m</v>
          </cell>
        </row>
        <row r="1222">
          <cell r="B1222" t="str">
            <v>16.1.78</v>
          </cell>
          <cell r="D1222" t="str">
            <v>37.01.78</v>
          </cell>
          <cell r="E1222" t="str">
            <v xml:space="preserve">Perfuração  p/ tirante em rocha sã </v>
          </cell>
          <cell r="F1222" t="str">
            <v>m</v>
          </cell>
        </row>
        <row r="1223">
          <cell r="B1223" t="str">
            <v>16.1.79</v>
          </cell>
          <cell r="D1223" t="str">
            <v>37.01.79</v>
          </cell>
          <cell r="E1223" t="str">
            <v>Perfuração  p/ tirante em talus</v>
          </cell>
          <cell r="F1223" t="str">
            <v>m</v>
          </cell>
        </row>
        <row r="1224">
          <cell r="B1224" t="str">
            <v>16.1.80</v>
          </cell>
          <cell r="D1224" t="str">
            <v>37.01.80</v>
          </cell>
          <cell r="E1224" t="str">
            <v>Apar. anc. p/ Tirantes 40 TF</v>
          </cell>
          <cell r="F1224" t="str">
            <v>un</v>
          </cell>
        </row>
        <row r="1225">
          <cell r="B1225" t="str">
            <v>16.1.81</v>
          </cell>
          <cell r="D1225" t="str">
            <v>37.01.81</v>
          </cell>
          <cell r="E1225" t="str">
            <v>Tiran. 60 TF 8F D= 1/2"</v>
          </cell>
          <cell r="F1225" t="str">
            <v>m</v>
          </cell>
        </row>
        <row r="1226">
          <cell r="B1226" t="str">
            <v>16.1.82</v>
          </cell>
          <cell r="D1226" t="str">
            <v>37.01.82</v>
          </cell>
          <cell r="E1226" t="str">
            <v>Dispositivo eletronico para canalização de Tráfego</v>
          </cell>
          <cell r="F1226" t="str">
            <v>un</v>
          </cell>
        </row>
        <row r="1227">
          <cell r="B1227" t="str">
            <v>16.1.83</v>
          </cell>
          <cell r="D1227" t="str">
            <v>37.01.83</v>
          </cell>
          <cell r="E1227" t="str">
            <v>Junta Fungenband tipo "O-22"</v>
          </cell>
          <cell r="F1227" t="str">
            <v>m</v>
          </cell>
        </row>
        <row r="1247">
          <cell r="B1247" t="str">
            <v>Cód. Colinas</v>
          </cell>
          <cell r="D1247" t="str">
            <v>Código</v>
          </cell>
          <cell r="E1247" t="str">
            <v>Serviços</v>
          </cell>
          <cell r="F1247" t="str">
            <v>Unid.</v>
          </cell>
        </row>
        <row r="1250">
          <cell r="D1250" t="str">
            <v>FASE 72 - ALUGUEL DE MAQUINAS, VEICULOS E EQUIPAMENTOS</v>
          </cell>
        </row>
        <row r="1251">
          <cell r="B1251" t="str">
            <v>15.1.1</v>
          </cell>
          <cell r="D1251" t="str">
            <v>72.01.01.01</v>
          </cell>
          <cell r="E1251" t="str">
            <v>AC.CONC.SUP.B436 C-A</v>
          </cell>
          <cell r="F1251" t="str">
            <v>h</v>
          </cell>
        </row>
        <row r="1252">
          <cell r="B1252" t="str">
            <v>15.1.2</v>
          </cell>
          <cell r="D1252" t="str">
            <v>72.01.01.02</v>
          </cell>
          <cell r="E1252" t="str">
            <v xml:space="preserve">AC.CONC.SUP.B436 C-B </v>
          </cell>
          <cell r="F1252" t="str">
            <v>h</v>
          </cell>
        </row>
        <row r="1253">
          <cell r="B1253" t="str">
            <v>15.1.3</v>
          </cell>
          <cell r="D1253" t="str">
            <v>72.01.01.03</v>
          </cell>
          <cell r="E1253" t="str">
            <v>AC.CONC.SUP.B436 C-C</v>
          </cell>
          <cell r="F1253" t="str">
            <v>h</v>
          </cell>
        </row>
        <row r="1254">
          <cell r="B1254" t="str">
            <v>15.1.4</v>
          </cell>
          <cell r="D1254" t="str">
            <v>72.01.01.04</v>
          </cell>
          <cell r="E1254" t="str">
            <v>AC.CONC.SUP.B436 C-D</v>
          </cell>
          <cell r="F1254" t="str">
            <v>h</v>
          </cell>
        </row>
        <row r="1255">
          <cell r="B1255" t="str">
            <v>15.1.5</v>
          </cell>
          <cell r="D1255" t="str">
            <v>72.01.02.01</v>
          </cell>
          <cell r="E1255" t="str">
            <v>AC.CONC.SUP.BG38 C-A</v>
          </cell>
          <cell r="F1255" t="str">
            <v>h</v>
          </cell>
        </row>
        <row r="1256">
          <cell r="B1256" t="str">
            <v>15.1.6</v>
          </cell>
          <cell r="D1256" t="str">
            <v>72.01.02.02</v>
          </cell>
          <cell r="E1256" t="str">
            <v>AC.CONC.SUP.BG38 C-B</v>
          </cell>
          <cell r="F1256" t="str">
            <v>h</v>
          </cell>
        </row>
        <row r="1257">
          <cell r="B1257" t="str">
            <v>15.1.7</v>
          </cell>
          <cell r="D1257" t="str">
            <v>72.01.02.03</v>
          </cell>
          <cell r="E1257" t="str">
            <v>AC.CONC.SUP.BG38 C-C</v>
          </cell>
          <cell r="F1257" t="str">
            <v>h</v>
          </cell>
        </row>
        <row r="1258">
          <cell r="B1258" t="str">
            <v>15.1.8</v>
          </cell>
          <cell r="D1258" t="str">
            <v>72.01.02.04</v>
          </cell>
          <cell r="E1258" t="str">
            <v>AC.CONC.SUP.BG38 C-D</v>
          </cell>
          <cell r="F1258" t="str">
            <v>h</v>
          </cell>
        </row>
        <row r="1259">
          <cell r="B1259" t="str">
            <v>15.1.9</v>
          </cell>
          <cell r="D1259" t="str">
            <v>72.02.01.01</v>
          </cell>
          <cell r="E1259" t="str">
            <v>VEIC.PEQ.1600CC C-A</v>
          </cell>
          <cell r="F1259" t="str">
            <v>h</v>
          </cell>
        </row>
        <row r="1260">
          <cell r="B1260" t="str">
            <v>15.1.10</v>
          </cell>
          <cell r="D1260" t="str">
            <v>72.02.01.02</v>
          </cell>
          <cell r="E1260" t="str">
            <v>VEIC.PEQ.1600CC C-B</v>
          </cell>
          <cell r="F1260" t="str">
            <v>h</v>
          </cell>
        </row>
        <row r="1261">
          <cell r="B1261" t="str">
            <v>15.1.11</v>
          </cell>
          <cell r="D1261" t="str">
            <v>72.02.01.03</v>
          </cell>
          <cell r="E1261" t="str">
            <v>VEIC.PEQ.1600CC C-C</v>
          </cell>
          <cell r="F1261" t="str">
            <v>h</v>
          </cell>
        </row>
        <row r="1262">
          <cell r="B1262" t="str">
            <v>15.1.12</v>
          </cell>
          <cell r="D1262" t="str">
            <v>72.02.01.04</v>
          </cell>
          <cell r="E1262" t="str">
            <v>VEIC.PEQ.1600CC C-D</v>
          </cell>
          <cell r="F1262" t="str">
            <v>h</v>
          </cell>
        </row>
        <row r="1263">
          <cell r="B1263" t="str">
            <v>15.1.13</v>
          </cell>
          <cell r="D1263" t="str">
            <v>72.02.01.05</v>
          </cell>
          <cell r="E1263" t="str">
            <v xml:space="preserve">VEIC.PEQ.1600CC C-E </v>
          </cell>
          <cell r="F1263" t="str">
            <v>km</v>
          </cell>
        </row>
        <row r="1264">
          <cell r="B1264" t="str">
            <v>15.1.14</v>
          </cell>
          <cell r="D1264" t="str">
            <v>72.02.01.06</v>
          </cell>
          <cell r="E1264" t="str">
            <v>VEIC.PEQ.1600CC C-F</v>
          </cell>
          <cell r="F1264" t="str">
            <v>vei.mens.</v>
          </cell>
        </row>
        <row r="1265">
          <cell r="B1265" t="str">
            <v>15.1.15</v>
          </cell>
          <cell r="D1265" t="str">
            <v>72.02.02.01</v>
          </cell>
          <cell r="E1265" t="str">
            <v>VEIC.PEQ.1000CC C-A</v>
          </cell>
          <cell r="F1265" t="str">
            <v>h</v>
          </cell>
        </row>
        <row r="1266">
          <cell r="B1266" t="str">
            <v>15.1.16</v>
          </cell>
          <cell r="D1266" t="str">
            <v>72.02.02.02</v>
          </cell>
          <cell r="E1266" t="str">
            <v>VEIC.PEQ.1000CC C-B</v>
          </cell>
          <cell r="F1266" t="str">
            <v>h</v>
          </cell>
        </row>
        <row r="1267">
          <cell r="B1267" t="str">
            <v>15.1.17</v>
          </cell>
          <cell r="D1267" t="str">
            <v>72.02.02.03</v>
          </cell>
          <cell r="E1267" t="str">
            <v>VEIC.PEQ.1000CC C-C</v>
          </cell>
          <cell r="F1267" t="str">
            <v>h</v>
          </cell>
        </row>
        <row r="1268">
          <cell r="B1268" t="str">
            <v>15.1.18</v>
          </cell>
          <cell r="D1268" t="str">
            <v>72.02.02.04</v>
          </cell>
          <cell r="E1268" t="str">
            <v>VEIC.PEQ.1000CC C-D</v>
          </cell>
          <cell r="F1268" t="str">
            <v>h</v>
          </cell>
        </row>
        <row r="1269">
          <cell r="B1269" t="str">
            <v>15.1.19</v>
          </cell>
          <cell r="D1269" t="str">
            <v>72.02.02.05</v>
          </cell>
          <cell r="E1269" t="str">
            <v>VEIC.PEQ.1000CC C-E</v>
          </cell>
          <cell r="F1269" t="str">
            <v>km</v>
          </cell>
        </row>
        <row r="1270">
          <cell r="B1270" t="str">
            <v>15.1.20</v>
          </cell>
          <cell r="D1270" t="str">
            <v>72.02.02.06</v>
          </cell>
          <cell r="E1270" t="str">
            <v xml:space="preserve">VEIC.PEQ.1000CC C-F </v>
          </cell>
          <cell r="F1270" t="str">
            <v>vei.mens.</v>
          </cell>
        </row>
        <row r="1271">
          <cell r="B1271" t="str">
            <v>15.1.21</v>
          </cell>
          <cell r="D1271" t="str">
            <v>72.02.03.01</v>
          </cell>
          <cell r="E1271" t="str">
            <v>VEIC.UTIL. 09 PS C-A</v>
          </cell>
          <cell r="F1271" t="str">
            <v>h</v>
          </cell>
        </row>
        <row r="1272">
          <cell r="B1272" t="str">
            <v>15.1.22</v>
          </cell>
          <cell r="D1272" t="str">
            <v xml:space="preserve">72.02.03.02 </v>
          </cell>
          <cell r="E1272" t="str">
            <v xml:space="preserve">VEIC.UTIL. 09 PS C-B </v>
          </cell>
          <cell r="F1272" t="str">
            <v>h</v>
          </cell>
        </row>
        <row r="1273">
          <cell r="B1273" t="str">
            <v>15.1.23</v>
          </cell>
          <cell r="D1273" t="str">
            <v>72.02.03.03</v>
          </cell>
          <cell r="E1273" t="str">
            <v>VEIC.UTIL. 09 PS C-C</v>
          </cell>
          <cell r="F1273" t="str">
            <v>h</v>
          </cell>
        </row>
        <row r="1274">
          <cell r="B1274" t="str">
            <v>15.1.24</v>
          </cell>
          <cell r="D1274" t="str">
            <v>72.02.03.04</v>
          </cell>
          <cell r="E1274" t="str">
            <v xml:space="preserve">VEIC.UTIL. 09 PS C-D </v>
          </cell>
          <cell r="F1274" t="str">
            <v>h</v>
          </cell>
        </row>
        <row r="1275">
          <cell r="B1275" t="str">
            <v>15.1.25</v>
          </cell>
          <cell r="D1275" t="str">
            <v>72.02.03.05</v>
          </cell>
          <cell r="E1275" t="str">
            <v>VEIC.UTIL. 09 PS C-E</v>
          </cell>
          <cell r="F1275" t="str">
            <v>km</v>
          </cell>
        </row>
        <row r="1276">
          <cell r="B1276" t="str">
            <v>15.1.26</v>
          </cell>
          <cell r="D1276" t="str">
            <v>72.02.03.06</v>
          </cell>
          <cell r="E1276" t="str">
            <v xml:space="preserve">VEIC.UTIL. 09 PS C-F </v>
          </cell>
          <cell r="F1276" t="str">
            <v>vei.mens.</v>
          </cell>
        </row>
        <row r="1277">
          <cell r="B1277" t="str">
            <v>15.1.27</v>
          </cell>
          <cell r="D1277" t="str">
            <v>72.02.04.01</v>
          </cell>
          <cell r="E1277" t="str">
            <v>VEIC.UT.PICK-UP C-A</v>
          </cell>
          <cell r="F1277" t="str">
            <v>h</v>
          </cell>
        </row>
        <row r="1278">
          <cell r="B1278" t="str">
            <v>15.1.28</v>
          </cell>
          <cell r="D1278" t="str">
            <v>72.02.04.02</v>
          </cell>
          <cell r="E1278" t="str">
            <v>VEIC.UT.PICK-UP C-B</v>
          </cell>
          <cell r="F1278" t="str">
            <v>h</v>
          </cell>
        </row>
        <row r="1279">
          <cell r="B1279" t="str">
            <v>15.1.29</v>
          </cell>
          <cell r="D1279" t="str">
            <v>72.02.04.03</v>
          </cell>
          <cell r="E1279" t="str">
            <v xml:space="preserve">VEIC.UT.PICK-UP C-C </v>
          </cell>
          <cell r="F1279" t="str">
            <v>h</v>
          </cell>
        </row>
        <row r="1280">
          <cell r="B1280" t="str">
            <v>15.1.30</v>
          </cell>
          <cell r="D1280" t="str">
            <v>72.02.04.04</v>
          </cell>
          <cell r="E1280" t="str">
            <v>VEIC.UT.PICK-UP C-D</v>
          </cell>
          <cell r="F1280" t="str">
            <v>h</v>
          </cell>
        </row>
        <row r="1281">
          <cell r="B1281" t="str">
            <v>15.1.31</v>
          </cell>
          <cell r="D1281" t="str">
            <v>72.02.04.05</v>
          </cell>
          <cell r="E1281" t="str">
            <v>VEIC.UT.PICK-UP C-E</v>
          </cell>
          <cell r="F1281" t="str">
            <v>km</v>
          </cell>
        </row>
        <row r="1282">
          <cell r="B1282" t="str">
            <v>15.1.32</v>
          </cell>
          <cell r="D1282" t="str">
            <v>72.02.04.06</v>
          </cell>
          <cell r="E1282" t="str">
            <v xml:space="preserve">VEIC.UT.PICK-UP C-F </v>
          </cell>
          <cell r="F1282" t="str">
            <v>vei.mens.</v>
          </cell>
        </row>
        <row r="1283">
          <cell r="B1283" t="str">
            <v>15.1.33</v>
          </cell>
          <cell r="D1283" t="str">
            <v>72.02.05.01</v>
          </cell>
          <cell r="E1283" t="str">
            <v xml:space="preserve">VEIC.PREMARCAÇÃO C-A </v>
          </cell>
          <cell r="F1283" t="str">
            <v>h</v>
          </cell>
        </row>
        <row r="1284">
          <cell r="B1284" t="str">
            <v>15.1.34</v>
          </cell>
          <cell r="D1284" t="str">
            <v>72.02.05.02</v>
          </cell>
          <cell r="E1284" t="str">
            <v>VEIC.PREMARCAÇÃO C-B</v>
          </cell>
          <cell r="F1284" t="str">
            <v>h</v>
          </cell>
        </row>
        <row r="1285">
          <cell r="B1285" t="str">
            <v>15.1.35</v>
          </cell>
          <cell r="D1285" t="str">
            <v>72.02.05.03</v>
          </cell>
          <cell r="E1285" t="str">
            <v xml:space="preserve">VEIC.PREMARCAÇÃO C-C </v>
          </cell>
          <cell r="F1285" t="str">
            <v>h</v>
          </cell>
        </row>
        <row r="1286">
          <cell r="B1286" t="str">
            <v>15.1.36</v>
          </cell>
          <cell r="D1286" t="str">
            <v>72.02.05.04</v>
          </cell>
          <cell r="E1286" t="str">
            <v xml:space="preserve">VEIC.PREMARCAÇÃO C-D </v>
          </cell>
          <cell r="F1286" t="str">
            <v>h</v>
          </cell>
        </row>
        <row r="1287">
          <cell r="B1287" t="str">
            <v>15.1.37</v>
          </cell>
          <cell r="D1287" t="str">
            <v>72.02.06.01</v>
          </cell>
          <cell r="E1287" t="str">
            <v>ONIBUS C-A</v>
          </cell>
          <cell r="F1287" t="str">
            <v>h</v>
          </cell>
        </row>
        <row r="1288">
          <cell r="B1288" t="str">
            <v>15.1.38</v>
          </cell>
          <cell r="D1288" t="str">
            <v>72.02.06.02</v>
          </cell>
          <cell r="E1288" t="str">
            <v xml:space="preserve">ONIBUS C-B </v>
          </cell>
          <cell r="F1288" t="str">
            <v>h</v>
          </cell>
        </row>
        <row r="1289">
          <cell r="B1289" t="str">
            <v>15.1.39</v>
          </cell>
          <cell r="D1289" t="str">
            <v>72.02.06.03</v>
          </cell>
          <cell r="E1289" t="str">
            <v>ONIBUS C-C</v>
          </cell>
          <cell r="F1289" t="str">
            <v>h</v>
          </cell>
        </row>
        <row r="1290">
          <cell r="B1290" t="str">
            <v>15.1.40</v>
          </cell>
          <cell r="D1290" t="str">
            <v>72.02.06.04</v>
          </cell>
          <cell r="E1290" t="str">
            <v>ONIBUS C-D</v>
          </cell>
          <cell r="F1290" t="str">
            <v>h</v>
          </cell>
        </row>
        <row r="1291">
          <cell r="B1291" t="str">
            <v>15.1.41</v>
          </cell>
          <cell r="D1291" t="str">
            <v>72.02.06.05</v>
          </cell>
          <cell r="E1291" t="str">
            <v>ONIBUS C-E</v>
          </cell>
          <cell r="F1291" t="str">
            <v>km</v>
          </cell>
        </row>
        <row r="1292">
          <cell r="B1292" t="str">
            <v>15.1.42</v>
          </cell>
          <cell r="D1292" t="str">
            <v>72.02.07.01</v>
          </cell>
          <cell r="E1292" t="str">
            <v>MICRO ONIBUS C-A</v>
          </cell>
          <cell r="F1292" t="str">
            <v>h</v>
          </cell>
        </row>
        <row r="1293">
          <cell r="B1293" t="str">
            <v>15.1.43</v>
          </cell>
          <cell r="D1293" t="str">
            <v>72.02.07.02</v>
          </cell>
          <cell r="E1293" t="str">
            <v>MICRO ONIBUS C-B</v>
          </cell>
          <cell r="F1293" t="str">
            <v>h</v>
          </cell>
        </row>
        <row r="1294">
          <cell r="B1294" t="str">
            <v>15.1.44</v>
          </cell>
          <cell r="D1294" t="str">
            <v>72.02.07.03</v>
          </cell>
          <cell r="E1294" t="str">
            <v>MICRO ONIBUS C-C</v>
          </cell>
          <cell r="F1294" t="str">
            <v>h</v>
          </cell>
        </row>
        <row r="1295">
          <cell r="B1295" t="str">
            <v>15.1.45</v>
          </cell>
          <cell r="D1295" t="str">
            <v>72.02.07.04</v>
          </cell>
          <cell r="E1295" t="str">
            <v>MICRO ONIBUS C-D</v>
          </cell>
          <cell r="F1295" t="str">
            <v>h</v>
          </cell>
        </row>
        <row r="1296">
          <cell r="B1296" t="str">
            <v>15.1.46</v>
          </cell>
          <cell r="D1296" t="str">
            <v>72.02.07.05</v>
          </cell>
          <cell r="E1296" t="str">
            <v>MICRO ONIBUS C-E</v>
          </cell>
          <cell r="F1296" t="str">
            <v>km</v>
          </cell>
        </row>
        <row r="1297">
          <cell r="B1297" t="str">
            <v>15.1.47</v>
          </cell>
          <cell r="D1297" t="str">
            <v>72.03.01.01</v>
          </cell>
          <cell r="E1297" t="str">
            <v>BATE EST.40/80T C-A</v>
          </cell>
          <cell r="F1297" t="str">
            <v>h</v>
          </cell>
        </row>
        <row r="1298">
          <cell r="B1298" t="str">
            <v>15.1.48</v>
          </cell>
          <cell r="D1298" t="str">
            <v>72.03.01.02</v>
          </cell>
          <cell r="E1298" t="str">
            <v>BATE EST.40/80T C-B</v>
          </cell>
          <cell r="F1298" t="str">
            <v>h</v>
          </cell>
        </row>
        <row r="1299">
          <cell r="B1299" t="str">
            <v>15.1.49</v>
          </cell>
          <cell r="D1299" t="str">
            <v>72.03.01.03</v>
          </cell>
          <cell r="E1299" t="str">
            <v>BATE EST.40/80T C-C</v>
          </cell>
          <cell r="F1299" t="str">
            <v>h</v>
          </cell>
        </row>
        <row r="1300">
          <cell r="B1300" t="str">
            <v>15.1.50</v>
          </cell>
          <cell r="D1300" t="str">
            <v>72.03.01.04</v>
          </cell>
          <cell r="E1300" t="str">
            <v>BATE EST.40/80T C-D</v>
          </cell>
          <cell r="F1300" t="str">
            <v>h</v>
          </cell>
        </row>
        <row r="1301">
          <cell r="B1301" t="str">
            <v>15.1.51</v>
          </cell>
          <cell r="D1301" t="str">
            <v>72.03.02.01</v>
          </cell>
          <cell r="E1301" t="str">
            <v>BATE EST.ATE 40T C-A</v>
          </cell>
          <cell r="F1301" t="str">
            <v>h</v>
          </cell>
        </row>
        <row r="1302">
          <cell r="B1302" t="str">
            <v>15.1.52</v>
          </cell>
          <cell r="D1302" t="str">
            <v>72.03.02.02</v>
          </cell>
          <cell r="E1302" t="str">
            <v>BATE EST.ATE 40T C-B</v>
          </cell>
          <cell r="F1302" t="str">
            <v>h</v>
          </cell>
        </row>
        <row r="1303">
          <cell r="B1303" t="str">
            <v>15.1.53</v>
          </cell>
          <cell r="D1303" t="str">
            <v>72.03.02.03</v>
          </cell>
          <cell r="E1303" t="str">
            <v>BATE EST.ATE 40T C-C</v>
          </cell>
          <cell r="F1303" t="str">
            <v>h</v>
          </cell>
        </row>
        <row r="1304">
          <cell r="B1304" t="str">
            <v>15.1.54</v>
          </cell>
          <cell r="D1304" t="str">
            <v>72.03.02.04</v>
          </cell>
          <cell r="E1304" t="str">
            <v>BATE EST.ATE 40T C-D</v>
          </cell>
          <cell r="F1304" t="str">
            <v>h</v>
          </cell>
        </row>
        <row r="1305">
          <cell r="B1305" t="str">
            <v>15.1.55</v>
          </cell>
          <cell r="D1305" t="str">
            <v>72.04.01.01</v>
          </cell>
          <cell r="E1305" t="str">
            <v>BETONEIRA 320L C-A</v>
          </cell>
          <cell r="F1305" t="str">
            <v>h</v>
          </cell>
        </row>
        <row r="1306">
          <cell r="B1306" t="str">
            <v>15.1.56</v>
          </cell>
          <cell r="D1306" t="str">
            <v>72.04.01.02</v>
          </cell>
          <cell r="E1306" t="str">
            <v>BETONEIRA 320L C-B</v>
          </cell>
          <cell r="F1306" t="str">
            <v>h</v>
          </cell>
        </row>
        <row r="1307">
          <cell r="B1307" t="str">
            <v>15.1.57</v>
          </cell>
          <cell r="D1307" t="str">
            <v>72.04.01.03</v>
          </cell>
          <cell r="E1307" t="str">
            <v>BETONEIRA 320L C-C</v>
          </cell>
          <cell r="F1307" t="str">
            <v>h</v>
          </cell>
        </row>
        <row r="1308">
          <cell r="B1308" t="str">
            <v>15.1.58</v>
          </cell>
          <cell r="D1308" t="str">
            <v>72.04.01.04</v>
          </cell>
          <cell r="E1308" t="str">
            <v>BETONEIRA 320L C-D</v>
          </cell>
          <cell r="F1308" t="str">
            <v>h</v>
          </cell>
        </row>
        <row r="1309">
          <cell r="B1309" t="str">
            <v>15.1.59</v>
          </cell>
          <cell r="D1309" t="str">
            <v>72.04.02.01</v>
          </cell>
          <cell r="E1309" t="str">
            <v>BETON.320L M.G.C-A</v>
          </cell>
          <cell r="F1309" t="str">
            <v>h</v>
          </cell>
        </row>
        <row r="1310">
          <cell r="B1310" t="str">
            <v>15.1.60</v>
          </cell>
          <cell r="D1310" t="str">
            <v>72.04.02.02</v>
          </cell>
          <cell r="E1310" t="str">
            <v>BETON.320L M.G.C-B</v>
          </cell>
          <cell r="F1310" t="str">
            <v>h</v>
          </cell>
        </row>
        <row r="1311">
          <cell r="B1311" t="str">
            <v>15.1.61</v>
          </cell>
          <cell r="D1311" t="str">
            <v>72.04.02.03</v>
          </cell>
          <cell r="E1311" t="str">
            <v>BETON.320L M.G.C-C</v>
          </cell>
          <cell r="F1311" t="str">
            <v>h</v>
          </cell>
        </row>
        <row r="1312">
          <cell r="B1312" t="str">
            <v>15.1.62</v>
          </cell>
          <cell r="D1312" t="str">
            <v>72.04.02.04</v>
          </cell>
          <cell r="E1312" t="str">
            <v>BETON.320L M.G.C-D</v>
          </cell>
          <cell r="F1312" t="str">
            <v>h</v>
          </cell>
        </row>
        <row r="1313">
          <cell r="B1313" t="str">
            <v>15.1.63</v>
          </cell>
          <cell r="D1313" t="str">
            <v>72.04.03.01</v>
          </cell>
          <cell r="E1313" t="str">
            <v>BETON.580L E.C/C.C-A</v>
          </cell>
          <cell r="F1313" t="str">
            <v>h</v>
          </cell>
        </row>
        <row r="1314">
          <cell r="B1314" t="str">
            <v>15.1.64</v>
          </cell>
          <cell r="D1314" t="str">
            <v>72.04.03.02</v>
          </cell>
          <cell r="E1314" t="str">
            <v>BETON.580L E.C/C.C-B</v>
          </cell>
          <cell r="F1314" t="str">
            <v>h</v>
          </cell>
        </row>
        <row r="1315">
          <cell r="B1315" t="str">
            <v>15.1.65</v>
          </cell>
          <cell r="D1315" t="str">
            <v>72.04.03.03</v>
          </cell>
          <cell r="E1315" t="str">
            <v>BETON.580L E.C/C.C-C</v>
          </cell>
          <cell r="F1315" t="str">
            <v>h</v>
          </cell>
        </row>
        <row r="1316">
          <cell r="B1316" t="str">
            <v>15.1.66</v>
          </cell>
          <cell r="D1316" t="str">
            <v>72.04.03.04</v>
          </cell>
          <cell r="E1316" t="str">
            <v>BETON.580L E.C/C.C-D</v>
          </cell>
          <cell r="F1316" t="str">
            <v>h</v>
          </cell>
        </row>
        <row r="1317">
          <cell r="B1317" t="str">
            <v>15.1.67</v>
          </cell>
          <cell r="D1317" t="str">
            <v>72.04.04.01</v>
          </cell>
          <cell r="E1317" t="str">
            <v xml:space="preserve">BETON.580L M.G.C-A </v>
          </cell>
          <cell r="F1317" t="str">
            <v>h</v>
          </cell>
        </row>
        <row r="1318">
          <cell r="B1318" t="str">
            <v>15.1.68</v>
          </cell>
          <cell r="D1318" t="str">
            <v>72.04.04.02</v>
          </cell>
          <cell r="E1318" t="str">
            <v>BETON.580L M.G.C-B</v>
          </cell>
          <cell r="F1318" t="str">
            <v>h</v>
          </cell>
        </row>
        <row r="1319">
          <cell r="B1319" t="str">
            <v>15.1.69</v>
          </cell>
          <cell r="D1319" t="str">
            <v>72.04.04.03</v>
          </cell>
          <cell r="E1319" t="str">
            <v>BETON.580L M.G.C-C</v>
          </cell>
          <cell r="F1319" t="str">
            <v>h</v>
          </cell>
        </row>
        <row r="1320">
          <cell r="B1320" t="str">
            <v>15.1.70</v>
          </cell>
          <cell r="D1320" t="str">
            <v>72.04.04.04</v>
          </cell>
          <cell r="E1320" t="str">
            <v>BETON.580L M.G.C-D</v>
          </cell>
          <cell r="F1320" t="str">
            <v>h</v>
          </cell>
        </row>
        <row r="1321">
          <cell r="B1321" t="str">
            <v>15.1.71</v>
          </cell>
          <cell r="D1321" t="str">
            <v>72.05.01.01</v>
          </cell>
          <cell r="E1321" t="str">
            <v>BOM.DREN.27M3/H C-A</v>
          </cell>
          <cell r="F1321" t="str">
            <v>h</v>
          </cell>
        </row>
        <row r="1322">
          <cell r="B1322" t="str">
            <v>15.1.72</v>
          </cell>
          <cell r="D1322" t="str">
            <v>72.05.01.02</v>
          </cell>
          <cell r="E1322" t="str">
            <v>BOM.DREN.27M3/H C-B</v>
          </cell>
          <cell r="F1322" t="str">
            <v>h</v>
          </cell>
        </row>
        <row r="1323">
          <cell r="B1323" t="str">
            <v>15.1.73</v>
          </cell>
          <cell r="D1323" t="str">
            <v>72.05.01.03</v>
          </cell>
          <cell r="E1323" t="str">
            <v>BOM.DREN.27M3/H C-C</v>
          </cell>
          <cell r="F1323" t="str">
            <v>h</v>
          </cell>
        </row>
        <row r="1324">
          <cell r="B1324" t="str">
            <v>15.1.74</v>
          </cell>
          <cell r="D1324" t="str">
            <v>72.05.01.04</v>
          </cell>
          <cell r="E1324" t="str">
            <v>BOM.DREN.27M3/H C-D</v>
          </cell>
          <cell r="F1324" t="str">
            <v>h</v>
          </cell>
        </row>
        <row r="1325">
          <cell r="B1325" t="str">
            <v>15.1.75</v>
          </cell>
          <cell r="D1325" t="str">
            <v>72.05.02.01</v>
          </cell>
          <cell r="E1325" t="str">
            <v>BOM.DREN.60M3/H C-A</v>
          </cell>
          <cell r="F1325" t="str">
            <v>h</v>
          </cell>
        </row>
        <row r="1326">
          <cell r="B1326" t="str">
            <v>15.1.76</v>
          </cell>
          <cell r="D1326" t="str">
            <v>72.05.02.02</v>
          </cell>
          <cell r="E1326" t="str">
            <v>BOM.DREN.60M3/H C-B</v>
          </cell>
          <cell r="F1326" t="str">
            <v>h</v>
          </cell>
        </row>
        <row r="1327">
          <cell r="B1327" t="str">
            <v>15.1.77</v>
          </cell>
          <cell r="D1327" t="str">
            <v>72.05.02.03</v>
          </cell>
          <cell r="E1327" t="str">
            <v>BOM.DREN.60M3/H C-C</v>
          </cell>
          <cell r="F1327" t="str">
            <v>h</v>
          </cell>
        </row>
        <row r="1328">
          <cell r="B1328" t="str">
            <v>15.1.78</v>
          </cell>
          <cell r="D1328" t="str">
            <v>72.05.02.04</v>
          </cell>
          <cell r="E1328" t="str">
            <v>BOM.DREN.60M3/H C-D</v>
          </cell>
          <cell r="F1328" t="str">
            <v>h</v>
          </cell>
        </row>
        <row r="1329">
          <cell r="B1329" t="str">
            <v>15.1.79</v>
          </cell>
          <cell r="D1329" t="str">
            <v>72.05.03.01</v>
          </cell>
          <cell r="E1329" t="str">
            <v>BOM.DREN.144M3/H C-A</v>
          </cell>
          <cell r="F1329" t="str">
            <v>h</v>
          </cell>
        </row>
        <row r="1330">
          <cell r="B1330" t="str">
            <v>15.1.80</v>
          </cell>
          <cell r="D1330" t="str">
            <v>72.05.03.02</v>
          </cell>
          <cell r="E1330" t="str">
            <v>BOM.DREN.144M3/H C-B</v>
          </cell>
          <cell r="F1330" t="str">
            <v>h</v>
          </cell>
        </row>
        <row r="1331">
          <cell r="B1331" t="str">
            <v>15.1.81</v>
          </cell>
          <cell r="D1331" t="str">
            <v>72.05.03.03</v>
          </cell>
          <cell r="E1331" t="str">
            <v>BOM.DREN.144M3/H C-C</v>
          </cell>
          <cell r="F1331" t="str">
            <v>h</v>
          </cell>
        </row>
        <row r="1332">
          <cell r="B1332" t="str">
            <v>15.1.82</v>
          </cell>
          <cell r="D1332" t="str">
            <v>72.05.03.04</v>
          </cell>
          <cell r="E1332" t="str">
            <v>BOM.DREN.144M3/H C-D</v>
          </cell>
          <cell r="F1332" t="str">
            <v>h</v>
          </cell>
        </row>
        <row r="1333">
          <cell r="B1333" t="str">
            <v>15.1.83</v>
          </cell>
          <cell r="D1333" t="str">
            <v>72.05.04.01</v>
          </cell>
          <cell r="E1333" t="str">
            <v>BOM.DREN.180M3/H C-A</v>
          </cell>
          <cell r="F1333" t="str">
            <v>h</v>
          </cell>
        </row>
        <row r="1334">
          <cell r="B1334" t="str">
            <v>15.1.84</v>
          </cell>
          <cell r="D1334" t="str">
            <v>72.05.04.02</v>
          </cell>
          <cell r="E1334" t="str">
            <v>BOM.DREN.180M3/H C-B</v>
          </cell>
          <cell r="F1334" t="str">
            <v>h</v>
          </cell>
        </row>
        <row r="1335">
          <cell r="B1335" t="str">
            <v>15.1.85</v>
          </cell>
          <cell r="D1335" t="str">
            <v>72.05.04.03</v>
          </cell>
          <cell r="E1335" t="str">
            <v>BOM.DREN.180M3/H C-C</v>
          </cell>
          <cell r="F1335" t="str">
            <v>h</v>
          </cell>
        </row>
        <row r="1336">
          <cell r="B1336" t="str">
            <v>15.1.86</v>
          </cell>
          <cell r="D1336" t="str">
            <v>72.05.04.04</v>
          </cell>
          <cell r="E1336" t="str">
            <v>BOM.DREN.180M3/H C-D</v>
          </cell>
          <cell r="F1336" t="str">
            <v>h</v>
          </cell>
        </row>
        <row r="1337">
          <cell r="B1337" t="str">
            <v>15.1.87</v>
          </cell>
          <cell r="D1337" t="str">
            <v>72.05.05.01</v>
          </cell>
          <cell r="E1337" t="str">
            <v>BOM.DREN.60.000L C-A</v>
          </cell>
          <cell r="F1337" t="str">
            <v>h</v>
          </cell>
        </row>
        <row r="1338">
          <cell r="B1338" t="str">
            <v>15.1.88</v>
          </cell>
          <cell r="D1338" t="str">
            <v>72.05.05.02</v>
          </cell>
          <cell r="E1338" t="str">
            <v>BOM.DREN.60.000L C-B</v>
          </cell>
          <cell r="F1338" t="str">
            <v>h</v>
          </cell>
        </row>
        <row r="1339">
          <cell r="B1339" t="str">
            <v>15.1.89</v>
          </cell>
          <cell r="D1339" t="str">
            <v>72.05.05.03</v>
          </cell>
          <cell r="E1339" t="str">
            <v>BOM.DREN.60.000L C-C</v>
          </cell>
          <cell r="F1339" t="str">
            <v>h</v>
          </cell>
        </row>
        <row r="1340">
          <cell r="B1340" t="str">
            <v>15.1.90</v>
          </cell>
          <cell r="D1340" t="str">
            <v>72.05.05.04</v>
          </cell>
          <cell r="E1340" t="str">
            <v>BOM.DREN.60.000L C-D</v>
          </cell>
          <cell r="F1340" t="str">
            <v>h</v>
          </cell>
        </row>
        <row r="1341">
          <cell r="B1341" t="str">
            <v>15.1.91</v>
          </cell>
          <cell r="D1341" t="str">
            <v>72.06.01.01</v>
          </cell>
          <cell r="E1341" t="str">
            <v>BOM.INJ.1M3/H C-A</v>
          </cell>
          <cell r="F1341" t="str">
            <v>h</v>
          </cell>
        </row>
        <row r="1342">
          <cell r="B1342" t="str">
            <v>15.1.92</v>
          </cell>
          <cell r="D1342" t="str">
            <v>72.06.01.02</v>
          </cell>
          <cell r="E1342" t="str">
            <v xml:space="preserve">BOM.INJ.1M3/H C-B </v>
          </cell>
          <cell r="F1342" t="str">
            <v>h</v>
          </cell>
        </row>
        <row r="1343">
          <cell r="B1343" t="str">
            <v>15.1.93</v>
          </cell>
          <cell r="D1343" t="str">
            <v>72.06.01.03</v>
          </cell>
          <cell r="E1343" t="str">
            <v>BOM.INJ.1M3/H C-C</v>
          </cell>
          <cell r="F1343" t="str">
            <v>h</v>
          </cell>
        </row>
        <row r="1344">
          <cell r="B1344" t="str">
            <v>15.1.94</v>
          </cell>
          <cell r="D1344" t="str">
            <v>72.06.01.04</v>
          </cell>
          <cell r="E1344" t="str">
            <v>BOM.INJ.1M3/H C-D</v>
          </cell>
          <cell r="F1344" t="str">
            <v>h</v>
          </cell>
        </row>
        <row r="1345">
          <cell r="B1345" t="str">
            <v>15.1.95</v>
          </cell>
          <cell r="D1345" t="str">
            <v>72.06.02.01</v>
          </cell>
          <cell r="E1345" t="str">
            <v>BOM.INJ.3M3/H C-A</v>
          </cell>
          <cell r="F1345" t="str">
            <v>h</v>
          </cell>
        </row>
        <row r="1346">
          <cell r="B1346" t="str">
            <v>15.1.96</v>
          </cell>
          <cell r="D1346" t="str">
            <v>72.06.02.02</v>
          </cell>
          <cell r="E1346" t="str">
            <v>BOM.INJ.3M3/H C-B</v>
          </cell>
          <cell r="F1346" t="str">
            <v>h</v>
          </cell>
        </row>
        <row r="1347">
          <cell r="B1347" t="str">
            <v>15.1.97</v>
          </cell>
          <cell r="D1347" t="str">
            <v>72.06.02.03</v>
          </cell>
          <cell r="E1347" t="str">
            <v>BOM.INJ.3M3/H C-C</v>
          </cell>
          <cell r="F1347" t="str">
            <v>h</v>
          </cell>
        </row>
        <row r="1348">
          <cell r="B1348" t="str">
            <v>15.1.98</v>
          </cell>
          <cell r="D1348" t="str">
            <v>72.06.02.04</v>
          </cell>
          <cell r="E1348" t="str">
            <v xml:space="preserve">BOM.INJ.3M3/H C-D </v>
          </cell>
          <cell r="F1348" t="str">
            <v>h</v>
          </cell>
        </row>
        <row r="1349">
          <cell r="B1349" t="str">
            <v>15.1.99</v>
          </cell>
          <cell r="D1349" t="str">
            <v>72.06.03.01</v>
          </cell>
          <cell r="E1349" t="str">
            <v>BOM.INJ.35 M3/H C-A</v>
          </cell>
          <cell r="F1349" t="str">
            <v>h</v>
          </cell>
        </row>
        <row r="1350">
          <cell r="B1350" t="str">
            <v>15.1.100</v>
          </cell>
          <cell r="D1350" t="str">
            <v>72.06.03.02</v>
          </cell>
          <cell r="E1350" t="str">
            <v>BOM.INJ.35 M3/H C-B</v>
          </cell>
          <cell r="F1350" t="str">
            <v>h</v>
          </cell>
        </row>
        <row r="1351">
          <cell r="B1351" t="str">
            <v>15.1.101</v>
          </cell>
          <cell r="D1351" t="str">
            <v xml:space="preserve">72.06.03.03 </v>
          </cell>
          <cell r="E1351" t="str">
            <v>BOM.INJ.35 M3/H C-C</v>
          </cell>
          <cell r="F1351" t="str">
            <v>h</v>
          </cell>
        </row>
        <row r="1352">
          <cell r="B1352" t="str">
            <v>15.1.102</v>
          </cell>
          <cell r="D1352" t="str">
            <v xml:space="preserve">72.06.03.04 </v>
          </cell>
          <cell r="E1352" t="str">
            <v>BOM.INJ.35 M3/H C-D</v>
          </cell>
          <cell r="F1352" t="str">
            <v>h</v>
          </cell>
        </row>
        <row r="1353">
          <cell r="B1353" t="str">
            <v>15.1.103</v>
          </cell>
          <cell r="D1353" t="str">
            <v>72.06.04.01</v>
          </cell>
          <cell r="E1353" t="str">
            <v>BOM.PROJ.MAN.10 C-A</v>
          </cell>
          <cell r="F1353" t="str">
            <v>h</v>
          </cell>
        </row>
        <row r="1354">
          <cell r="B1354" t="str">
            <v>15.1.104</v>
          </cell>
          <cell r="D1354" t="str">
            <v>72.06.04.02</v>
          </cell>
          <cell r="E1354" t="str">
            <v>BOM.PROJ.MAN.10 C-B</v>
          </cell>
          <cell r="F1354" t="str">
            <v>h</v>
          </cell>
        </row>
        <row r="1355">
          <cell r="B1355" t="str">
            <v>15.1.105</v>
          </cell>
          <cell r="D1355" t="str">
            <v>72.06.04.03</v>
          </cell>
          <cell r="E1355" t="str">
            <v>BOM.PROJ.MAN.10 C-C</v>
          </cell>
          <cell r="F1355" t="str">
            <v>h</v>
          </cell>
        </row>
        <row r="1356">
          <cell r="B1356" t="str">
            <v>15.1.106</v>
          </cell>
          <cell r="D1356" t="str">
            <v>72.06.04.04</v>
          </cell>
          <cell r="E1356" t="str">
            <v>BOM.PROJ.MAN.10 C-D</v>
          </cell>
          <cell r="F1356" t="str">
            <v>h</v>
          </cell>
        </row>
        <row r="1357">
          <cell r="B1357" t="str">
            <v>15.1.107</v>
          </cell>
          <cell r="D1357" t="str">
            <v>72.06.05.01</v>
          </cell>
          <cell r="E1357" t="str">
            <v>BOM.PROJ.23M3/H C-A</v>
          </cell>
          <cell r="F1357" t="str">
            <v>h</v>
          </cell>
        </row>
        <row r="1358">
          <cell r="B1358" t="str">
            <v>15.1.108</v>
          </cell>
          <cell r="D1358" t="str">
            <v>72.06.05.02</v>
          </cell>
          <cell r="E1358" t="str">
            <v>BOM.PROJ.23M3/H C-B</v>
          </cell>
          <cell r="F1358" t="str">
            <v>h</v>
          </cell>
        </row>
        <row r="1359">
          <cell r="B1359" t="str">
            <v>15.1.109</v>
          </cell>
          <cell r="D1359" t="str">
            <v>72.06.05.03</v>
          </cell>
          <cell r="E1359" t="str">
            <v>BOM.PROJ.23M3/H C-C</v>
          </cell>
          <cell r="F1359" t="str">
            <v>h</v>
          </cell>
        </row>
        <row r="1360">
          <cell r="B1360" t="str">
            <v>15.1.110</v>
          </cell>
          <cell r="D1360" t="str">
            <v>72.06.05.04</v>
          </cell>
          <cell r="E1360" t="str">
            <v>BOM.PROJ.23M3/H C-D</v>
          </cell>
          <cell r="F1360" t="str">
            <v>h</v>
          </cell>
        </row>
        <row r="1361">
          <cell r="B1361" t="str">
            <v>15.1.111</v>
          </cell>
          <cell r="D1361" t="str">
            <v>72.07.01.01</v>
          </cell>
          <cell r="E1361" t="str">
            <v>BOMBA HIDR.PROT.C-A</v>
          </cell>
          <cell r="F1361" t="str">
            <v>h</v>
          </cell>
        </row>
        <row r="1362">
          <cell r="B1362" t="str">
            <v>15.1.112</v>
          </cell>
          <cell r="D1362" t="str">
            <v>72.07.01.02</v>
          </cell>
          <cell r="E1362" t="str">
            <v>BOMBA HIDR.PROT.C-B</v>
          </cell>
          <cell r="F1362" t="str">
            <v>h</v>
          </cell>
        </row>
        <row r="1363">
          <cell r="B1363" t="str">
            <v>15.1.113</v>
          </cell>
          <cell r="D1363" t="str">
            <v>72.07.01.03</v>
          </cell>
          <cell r="E1363" t="str">
            <v>BOMBA HIDR.PROT.C-C</v>
          </cell>
          <cell r="F1363" t="str">
            <v>h</v>
          </cell>
        </row>
        <row r="1364">
          <cell r="B1364" t="str">
            <v>15.1.114</v>
          </cell>
          <cell r="D1364" t="str">
            <v>72.07.01.04</v>
          </cell>
          <cell r="E1364" t="str">
            <v>BOMBA HIDR.PROT.C-D</v>
          </cell>
          <cell r="F1364" t="str">
            <v>h</v>
          </cell>
        </row>
        <row r="1365">
          <cell r="B1365" t="str">
            <v>15.1.115</v>
          </cell>
          <cell r="D1365" t="str">
            <v>72.07.02.01</v>
          </cell>
          <cell r="E1365" t="str">
            <v>MAC.P/PROT. AU-1 C-A</v>
          </cell>
          <cell r="F1365" t="str">
            <v>h</v>
          </cell>
        </row>
        <row r="1366">
          <cell r="B1366" t="str">
            <v>15.1.116</v>
          </cell>
          <cell r="D1366" t="str">
            <v>72.07.02.02</v>
          </cell>
          <cell r="E1366" t="str">
            <v>MAC.P/PROT. AU-1 C-B</v>
          </cell>
          <cell r="F1366" t="str">
            <v>h</v>
          </cell>
        </row>
        <row r="1367">
          <cell r="B1367" t="str">
            <v>15.1.117</v>
          </cell>
          <cell r="D1367" t="str">
            <v>72.07.02.03</v>
          </cell>
          <cell r="E1367" t="str">
            <v>MAC.P/PROT. AU-1 C-C</v>
          </cell>
          <cell r="F1367" t="str">
            <v>h</v>
          </cell>
        </row>
        <row r="1368">
          <cell r="B1368" t="str">
            <v>15.1.118</v>
          </cell>
          <cell r="D1368" t="str">
            <v>72.07.02.04</v>
          </cell>
          <cell r="E1368" t="str">
            <v>MAC.P/PROT. AU-1 C-D</v>
          </cell>
          <cell r="F1368" t="str">
            <v>h</v>
          </cell>
        </row>
        <row r="1369">
          <cell r="B1369" t="str">
            <v>15.1.119</v>
          </cell>
          <cell r="D1369" t="str">
            <v>72.07.03.01</v>
          </cell>
          <cell r="E1369" t="str">
            <v>MAC.P/PROT. AU-5 C-A</v>
          </cell>
          <cell r="F1369" t="str">
            <v>h</v>
          </cell>
        </row>
        <row r="1370">
          <cell r="B1370" t="str">
            <v>15.1.120</v>
          </cell>
          <cell r="D1370" t="str">
            <v>72.07.03.02</v>
          </cell>
          <cell r="E1370" t="str">
            <v>MAC.P/PROT. AU-5 C-B</v>
          </cell>
          <cell r="F1370" t="str">
            <v>h</v>
          </cell>
        </row>
        <row r="1371">
          <cell r="B1371" t="str">
            <v>15.1.121</v>
          </cell>
          <cell r="D1371" t="str">
            <v>72.07.03.03</v>
          </cell>
          <cell r="E1371" t="str">
            <v>MAC.P/PROT. AU-5 C-C</v>
          </cell>
          <cell r="F1371" t="str">
            <v>h</v>
          </cell>
        </row>
        <row r="1372">
          <cell r="B1372" t="str">
            <v>15.1.122</v>
          </cell>
          <cell r="D1372" t="str">
            <v>72.07.03.04</v>
          </cell>
          <cell r="E1372" t="str">
            <v>MAC.P/PROT. AU-5 C-D</v>
          </cell>
          <cell r="F1372" t="str">
            <v>h</v>
          </cell>
        </row>
        <row r="1373">
          <cell r="B1373" t="str">
            <v>15.1.123</v>
          </cell>
          <cell r="D1373" t="str">
            <v>72.07.06.01</v>
          </cell>
          <cell r="E1373" t="str">
            <v>MAC.P/PROT.S-6 C-A</v>
          </cell>
          <cell r="F1373" t="str">
            <v>h</v>
          </cell>
        </row>
        <row r="1374">
          <cell r="B1374" t="str">
            <v>15.1.124</v>
          </cell>
          <cell r="D1374" t="str">
            <v>72.07.06.02</v>
          </cell>
          <cell r="E1374" t="str">
            <v>MAC.P/PROT.S-6 C-B</v>
          </cell>
          <cell r="F1374" t="str">
            <v>h</v>
          </cell>
        </row>
        <row r="1375">
          <cell r="B1375" t="str">
            <v>15.1.125</v>
          </cell>
          <cell r="D1375" t="str">
            <v>72.07.06.03</v>
          </cell>
          <cell r="E1375" t="str">
            <v>MAC.P/PROT.S-6 C-C</v>
          </cell>
          <cell r="F1375" t="str">
            <v>h</v>
          </cell>
        </row>
        <row r="1376">
          <cell r="B1376" t="str">
            <v>15.1.126</v>
          </cell>
          <cell r="D1376" t="str">
            <v>72.07.06.04</v>
          </cell>
          <cell r="E1376" t="str">
            <v>MAC.P/PROT.S-6 C-D</v>
          </cell>
          <cell r="F1376" t="str">
            <v>h</v>
          </cell>
        </row>
        <row r="1377">
          <cell r="B1377" t="str">
            <v>15.1.127</v>
          </cell>
          <cell r="D1377" t="str">
            <v>72.07.07.01</v>
          </cell>
          <cell r="E1377" t="str">
            <v>MAC.P/PROT.K-350 C-A</v>
          </cell>
          <cell r="F1377" t="str">
            <v>h</v>
          </cell>
        </row>
        <row r="1378">
          <cell r="B1378" t="str">
            <v>15.1.128</v>
          </cell>
          <cell r="D1378" t="str">
            <v>72.07.07.02</v>
          </cell>
          <cell r="E1378" t="str">
            <v>MAC.P/PROT.K-350 C-B</v>
          </cell>
          <cell r="F1378" t="str">
            <v>h</v>
          </cell>
        </row>
        <row r="1379">
          <cell r="B1379" t="str">
            <v>15.1.129</v>
          </cell>
          <cell r="D1379" t="str">
            <v>72.07.07.03</v>
          </cell>
          <cell r="E1379" t="str">
            <v>MAC.P/PROT.K-350 C-C</v>
          </cell>
          <cell r="F1379" t="str">
            <v>h</v>
          </cell>
        </row>
        <row r="1380">
          <cell r="B1380" t="str">
            <v>15.1.130</v>
          </cell>
          <cell r="D1380" t="str">
            <v>72.07.07.04</v>
          </cell>
          <cell r="E1380" t="str">
            <v>MAC.P/PROT.K-350 C-D</v>
          </cell>
          <cell r="F1380" t="str">
            <v>h</v>
          </cell>
        </row>
        <row r="1381">
          <cell r="B1381" t="str">
            <v>15.1.131</v>
          </cell>
          <cell r="D1381" t="str">
            <v>72.08.01.01</v>
          </cell>
          <cell r="E1381" t="str">
            <v>CHAS.IRRIG.6000L C-A</v>
          </cell>
          <cell r="F1381" t="str">
            <v>h</v>
          </cell>
        </row>
        <row r="1382">
          <cell r="B1382" t="str">
            <v>15.1.132</v>
          </cell>
          <cell r="D1382" t="str">
            <v>72.08.01.02</v>
          </cell>
          <cell r="E1382" t="str">
            <v>CHAS.IRRIG.6000L C-B</v>
          </cell>
          <cell r="F1382" t="str">
            <v>h</v>
          </cell>
        </row>
        <row r="1383">
          <cell r="B1383" t="str">
            <v>15.1.133</v>
          </cell>
          <cell r="D1383" t="str">
            <v>72.08.01.03</v>
          </cell>
          <cell r="E1383" t="str">
            <v>CHAS.IRRIG.6000L C-C</v>
          </cell>
          <cell r="F1383" t="str">
            <v>h</v>
          </cell>
        </row>
        <row r="1384">
          <cell r="B1384" t="str">
            <v>15.1.134</v>
          </cell>
          <cell r="D1384" t="str">
            <v>72.08.01.04</v>
          </cell>
          <cell r="E1384" t="str">
            <v>CHAS.IRRIG.6000L C-D</v>
          </cell>
          <cell r="F1384" t="str">
            <v>h</v>
          </cell>
        </row>
        <row r="1385">
          <cell r="B1385" t="str">
            <v>15.1.135</v>
          </cell>
          <cell r="D1385" t="str">
            <v>72.08.01.05</v>
          </cell>
          <cell r="E1385" t="str">
            <v>CHAS.IRRIG.6000L C-E</v>
          </cell>
          <cell r="F1385" t="str">
            <v>km</v>
          </cell>
        </row>
        <row r="1386">
          <cell r="B1386" t="str">
            <v>15.1.136</v>
          </cell>
          <cell r="D1386" t="str">
            <v>72.08.02.01</v>
          </cell>
          <cell r="E1386" t="str">
            <v>CHAS.IRRIG.9000L C-A</v>
          </cell>
          <cell r="F1386" t="str">
            <v>h</v>
          </cell>
        </row>
        <row r="1387">
          <cell r="B1387" t="str">
            <v>15.1.137</v>
          </cell>
          <cell r="D1387" t="str">
            <v>72.08.02.02</v>
          </cell>
          <cell r="E1387" t="str">
            <v>CHAS.IRRIG.9000L C-B</v>
          </cell>
          <cell r="F1387" t="str">
            <v>h</v>
          </cell>
        </row>
        <row r="1388">
          <cell r="B1388" t="str">
            <v>15.1.138</v>
          </cell>
          <cell r="D1388" t="str">
            <v>72.08.02.03</v>
          </cell>
          <cell r="E1388" t="str">
            <v>CHAS.IRRIG.9000L C-C</v>
          </cell>
          <cell r="F1388" t="str">
            <v>h</v>
          </cell>
        </row>
        <row r="1389">
          <cell r="B1389" t="str">
            <v>15.1.139</v>
          </cell>
          <cell r="D1389" t="str">
            <v>72.08.02.04</v>
          </cell>
          <cell r="E1389" t="str">
            <v>CHAS.IRRIG.9000L C-D</v>
          </cell>
          <cell r="F1389" t="str">
            <v>h</v>
          </cell>
        </row>
        <row r="1390">
          <cell r="B1390" t="str">
            <v>15.1.140</v>
          </cell>
          <cell r="D1390" t="str">
            <v>72.08.02.05</v>
          </cell>
          <cell r="E1390" t="str">
            <v>CHAS.IRRIG.9000L C-E</v>
          </cell>
          <cell r="F1390" t="str">
            <v>km</v>
          </cell>
        </row>
        <row r="1391">
          <cell r="B1391" t="str">
            <v>15.1.141</v>
          </cell>
          <cell r="D1391" t="str">
            <v>72.09.01.01</v>
          </cell>
          <cell r="E1391" t="str">
            <v>CHAS.BASC. 5M3 C-A</v>
          </cell>
          <cell r="F1391" t="str">
            <v>h</v>
          </cell>
        </row>
        <row r="1392">
          <cell r="B1392" t="str">
            <v>15.1.142</v>
          </cell>
          <cell r="D1392" t="str">
            <v>72.09.01.02</v>
          </cell>
          <cell r="E1392" t="str">
            <v>CHAS.BASC. 5M3 C-B</v>
          </cell>
          <cell r="F1392" t="str">
            <v>h</v>
          </cell>
        </row>
        <row r="1393">
          <cell r="B1393" t="str">
            <v>15.1.143</v>
          </cell>
          <cell r="D1393" t="str">
            <v>72.09.01.03</v>
          </cell>
          <cell r="E1393" t="str">
            <v>CHAS.BASC. 5M3 C-C</v>
          </cell>
          <cell r="F1393" t="str">
            <v>h</v>
          </cell>
        </row>
        <row r="1394">
          <cell r="B1394" t="str">
            <v>15.1.144</v>
          </cell>
          <cell r="D1394" t="str">
            <v>72.09.01.04</v>
          </cell>
          <cell r="E1394" t="str">
            <v>CHAS.BASC. 5M3 C-D</v>
          </cell>
          <cell r="F1394" t="str">
            <v>h</v>
          </cell>
        </row>
        <row r="1395">
          <cell r="B1395" t="str">
            <v>15.1.145</v>
          </cell>
          <cell r="D1395" t="str">
            <v>72.09.01.05</v>
          </cell>
          <cell r="E1395" t="str">
            <v>CHAS.BASC. 5M3 C-E</v>
          </cell>
          <cell r="F1395" t="str">
            <v>km</v>
          </cell>
        </row>
        <row r="1396">
          <cell r="B1396" t="str">
            <v>15.1.146</v>
          </cell>
          <cell r="D1396" t="str">
            <v>72.09.02.01</v>
          </cell>
          <cell r="E1396" t="str">
            <v>CHAS.BASC. 8M3 C-A</v>
          </cell>
          <cell r="F1396" t="str">
            <v>h</v>
          </cell>
        </row>
        <row r="1397">
          <cell r="B1397" t="str">
            <v>15.1.147</v>
          </cell>
          <cell r="D1397" t="str">
            <v>72.09.02.02</v>
          </cell>
          <cell r="E1397" t="str">
            <v>CHAS.BASC. 8M3 C-B</v>
          </cell>
          <cell r="F1397" t="str">
            <v>h</v>
          </cell>
        </row>
        <row r="1398">
          <cell r="B1398" t="str">
            <v>15.1.148</v>
          </cell>
          <cell r="D1398" t="str">
            <v>72.09.02.03</v>
          </cell>
          <cell r="E1398" t="str">
            <v>CHAS.BASC. 8M3 C-C</v>
          </cell>
          <cell r="F1398" t="str">
            <v>h</v>
          </cell>
        </row>
        <row r="1399">
          <cell r="B1399" t="str">
            <v>15.1.149</v>
          </cell>
          <cell r="D1399" t="str">
            <v>72.09.02.04</v>
          </cell>
          <cell r="E1399" t="str">
            <v>CHAS.BASC. 8M3 C-D</v>
          </cell>
          <cell r="F1399" t="str">
            <v>h</v>
          </cell>
        </row>
        <row r="1400">
          <cell r="B1400" t="str">
            <v>15.1.150</v>
          </cell>
          <cell r="D1400" t="str">
            <v>72.09.02.05</v>
          </cell>
          <cell r="E1400" t="str">
            <v xml:space="preserve">CHAS.BASC. 8M3 C-E </v>
          </cell>
          <cell r="F1400" t="str">
            <v>km</v>
          </cell>
        </row>
        <row r="1401">
          <cell r="B1401" t="str">
            <v>15.1.151</v>
          </cell>
          <cell r="D1401" t="str">
            <v>72.09.03.01</v>
          </cell>
          <cell r="E1401" t="str">
            <v>CHAS.BASC. 10M3 C-A</v>
          </cell>
          <cell r="F1401" t="str">
            <v>h</v>
          </cell>
        </row>
        <row r="1402">
          <cell r="B1402" t="str">
            <v>15.1.152</v>
          </cell>
          <cell r="D1402" t="str">
            <v>72.09.03.02</v>
          </cell>
          <cell r="E1402" t="str">
            <v>CHAS.BASC. 10M3 C-B</v>
          </cell>
          <cell r="F1402" t="str">
            <v>h</v>
          </cell>
        </row>
        <row r="1403">
          <cell r="B1403" t="str">
            <v>15.1.153</v>
          </cell>
          <cell r="D1403" t="str">
            <v>72.09.03.03</v>
          </cell>
          <cell r="E1403" t="str">
            <v>CHAS.BASC. 10M3 C-C</v>
          </cell>
          <cell r="F1403" t="str">
            <v>h</v>
          </cell>
        </row>
        <row r="1404">
          <cell r="B1404" t="str">
            <v>15.1.154</v>
          </cell>
          <cell r="D1404" t="str">
            <v>72.09.03.04</v>
          </cell>
          <cell r="E1404" t="str">
            <v>CHAS.BASC. 10M3 C-D</v>
          </cell>
          <cell r="F1404" t="str">
            <v>h</v>
          </cell>
        </row>
        <row r="1405">
          <cell r="B1405" t="str">
            <v>15.1.155</v>
          </cell>
          <cell r="D1405" t="str">
            <v>72.09.03.05</v>
          </cell>
          <cell r="E1405" t="str">
            <v>CHAS.BASC. 10M3 C-E</v>
          </cell>
          <cell r="F1405" t="str">
            <v>km</v>
          </cell>
        </row>
        <row r="1406">
          <cell r="B1406" t="str">
            <v>15.1.156</v>
          </cell>
          <cell r="D1406" t="str">
            <v>72.10.01.01</v>
          </cell>
          <cell r="E1406" t="str">
            <v>CHAS.BASC. 18,3M3 C-A</v>
          </cell>
          <cell r="F1406" t="str">
            <v>h</v>
          </cell>
        </row>
        <row r="1407">
          <cell r="B1407" t="str">
            <v>15.1.157</v>
          </cell>
          <cell r="D1407" t="str">
            <v>72.10.01.02</v>
          </cell>
          <cell r="E1407" t="str">
            <v>CHAS.BASC. 18,3M3 C-B</v>
          </cell>
          <cell r="F1407" t="str">
            <v>h</v>
          </cell>
        </row>
        <row r="1408">
          <cell r="B1408" t="str">
            <v>15.1.158</v>
          </cell>
          <cell r="D1408" t="str">
            <v>72.10.01.03</v>
          </cell>
          <cell r="E1408" t="str">
            <v>CHAS.BASC. 18,3M3 C-C</v>
          </cell>
          <cell r="F1408" t="str">
            <v>h</v>
          </cell>
        </row>
        <row r="1409">
          <cell r="B1409" t="str">
            <v>15.1.159</v>
          </cell>
          <cell r="D1409" t="str">
            <v>72.10.01.04</v>
          </cell>
          <cell r="E1409" t="str">
            <v>CHAS.BASC. 18,3M3 C-D</v>
          </cell>
          <cell r="F1409" t="str">
            <v>h</v>
          </cell>
        </row>
        <row r="1410">
          <cell r="B1410" t="str">
            <v>15.1.160</v>
          </cell>
          <cell r="D1410" t="str">
            <v>72.10.01.05</v>
          </cell>
          <cell r="E1410" t="str">
            <v>CHAS.BASC. 18,3M3 C-E</v>
          </cell>
          <cell r="F1410" t="str">
            <v>km</v>
          </cell>
        </row>
        <row r="1411">
          <cell r="B1411" t="str">
            <v>15.1.161</v>
          </cell>
          <cell r="D1411" t="str">
            <v>72.11.01.01</v>
          </cell>
          <cell r="E1411" t="str">
            <v xml:space="preserve">CHAS.BET. 5M3 C-A </v>
          </cell>
          <cell r="F1411" t="str">
            <v>h</v>
          </cell>
        </row>
        <row r="1412">
          <cell r="B1412" t="str">
            <v>15.1.162</v>
          </cell>
          <cell r="D1412" t="str">
            <v>72.11.01.02</v>
          </cell>
          <cell r="E1412" t="str">
            <v>CHAS.BET. 5M3 C-B</v>
          </cell>
          <cell r="F1412" t="str">
            <v>h</v>
          </cell>
        </row>
        <row r="1413">
          <cell r="B1413" t="str">
            <v>15.1.163</v>
          </cell>
          <cell r="D1413" t="str">
            <v>72.11.01.03</v>
          </cell>
          <cell r="E1413" t="str">
            <v>CHAS.BET. 5M3 C-C</v>
          </cell>
          <cell r="F1413" t="str">
            <v>h</v>
          </cell>
        </row>
        <row r="1414">
          <cell r="B1414" t="str">
            <v>15.1.164</v>
          </cell>
          <cell r="D1414" t="str">
            <v>72.11.01.04</v>
          </cell>
          <cell r="E1414" t="str">
            <v>CHAS.BET. 5M3 C-D</v>
          </cell>
          <cell r="F1414" t="str">
            <v>h</v>
          </cell>
        </row>
        <row r="1415">
          <cell r="B1415" t="str">
            <v>15.1.165</v>
          </cell>
          <cell r="D1415" t="str">
            <v>72.11.01.05</v>
          </cell>
          <cell r="E1415" t="str">
            <v>CHAS.BET. 5M3 C-E</v>
          </cell>
          <cell r="F1415" t="str">
            <v>km</v>
          </cell>
        </row>
        <row r="1416">
          <cell r="B1416" t="str">
            <v>15.1.166</v>
          </cell>
          <cell r="D1416" t="str">
            <v>72.11.02.01</v>
          </cell>
          <cell r="E1416" t="str">
            <v>CHAS.BET. 7M3 C-A</v>
          </cell>
          <cell r="F1416" t="str">
            <v>h</v>
          </cell>
        </row>
        <row r="1417">
          <cell r="B1417" t="str">
            <v>15.1.167</v>
          </cell>
          <cell r="D1417" t="str">
            <v>72.11.02.02</v>
          </cell>
          <cell r="E1417" t="str">
            <v>CHAS.BET. 7M3 C-B</v>
          </cell>
          <cell r="F1417" t="str">
            <v>h</v>
          </cell>
        </row>
        <row r="1418">
          <cell r="B1418" t="str">
            <v>15.1.168</v>
          </cell>
          <cell r="D1418" t="str">
            <v>72.11.02.03</v>
          </cell>
          <cell r="E1418" t="str">
            <v>CHAS.BET. 7M3 C-C</v>
          </cell>
          <cell r="F1418" t="str">
            <v>h</v>
          </cell>
        </row>
        <row r="1419">
          <cell r="B1419" t="str">
            <v>15.1.169</v>
          </cell>
          <cell r="D1419" t="str">
            <v>72.11.02.04</v>
          </cell>
          <cell r="E1419" t="str">
            <v>CHAS.BET. 7M3 C-D</v>
          </cell>
          <cell r="F1419" t="str">
            <v>h</v>
          </cell>
        </row>
        <row r="1420">
          <cell r="B1420" t="str">
            <v>15.1.170</v>
          </cell>
          <cell r="D1420" t="str">
            <v>72.11.02.05</v>
          </cell>
          <cell r="E1420" t="str">
            <v>CHAS.BET. 7M3 C-E</v>
          </cell>
          <cell r="F1420" t="str">
            <v>km</v>
          </cell>
        </row>
        <row r="1421">
          <cell r="B1421" t="str">
            <v>15.1.171</v>
          </cell>
          <cell r="D1421" t="str">
            <v>72.11.03.01</v>
          </cell>
          <cell r="E1421" t="str">
            <v>CHAS.BOMB.C.22T C-A</v>
          </cell>
          <cell r="F1421" t="str">
            <v>h</v>
          </cell>
        </row>
        <row r="1422">
          <cell r="B1422" t="str">
            <v>15.1.172</v>
          </cell>
          <cell r="D1422" t="str">
            <v>72.11.03.02</v>
          </cell>
          <cell r="E1422" t="str">
            <v>CHAS.BOMB.C.22T C-B</v>
          </cell>
          <cell r="F1422" t="str">
            <v>h</v>
          </cell>
        </row>
        <row r="1423">
          <cell r="B1423" t="str">
            <v>15.1.173</v>
          </cell>
          <cell r="D1423" t="str">
            <v>72.11.03.03</v>
          </cell>
          <cell r="E1423" t="str">
            <v>CHAS.BOMB.C.22T C-C</v>
          </cell>
          <cell r="F1423" t="str">
            <v>h</v>
          </cell>
        </row>
        <row r="1424">
          <cell r="B1424" t="str">
            <v>15.1.174</v>
          </cell>
          <cell r="D1424" t="str">
            <v>72.11.03.04</v>
          </cell>
          <cell r="E1424" t="str">
            <v>CHAS.BOMB.C.22T C-D</v>
          </cell>
          <cell r="F1424" t="str">
            <v>h</v>
          </cell>
        </row>
        <row r="1425">
          <cell r="B1425" t="str">
            <v>15.1.175</v>
          </cell>
          <cell r="D1425" t="str">
            <v>72.11.03.05</v>
          </cell>
          <cell r="E1425" t="str">
            <v>CHAS.BOMB.C.22T C-E</v>
          </cell>
          <cell r="F1425" t="str">
            <v>km</v>
          </cell>
        </row>
        <row r="1426">
          <cell r="B1426" t="str">
            <v>15.1.176</v>
          </cell>
          <cell r="D1426" t="str">
            <v>72.12.01.01</v>
          </cell>
          <cell r="E1426" t="str">
            <v>CHAS.C.M.4,5T C-A</v>
          </cell>
          <cell r="F1426" t="str">
            <v>h</v>
          </cell>
        </row>
        <row r="1427">
          <cell r="B1427" t="str">
            <v>15.1.177</v>
          </cell>
          <cell r="D1427" t="str">
            <v>72.12.01.02</v>
          </cell>
          <cell r="E1427" t="str">
            <v>CHAS.C.M.4,5T C-B</v>
          </cell>
          <cell r="F1427" t="str">
            <v>h</v>
          </cell>
        </row>
        <row r="1428">
          <cell r="B1428" t="str">
            <v>15.1.178</v>
          </cell>
          <cell r="D1428" t="str">
            <v>72.12.01.03</v>
          </cell>
          <cell r="E1428" t="str">
            <v>CHAS.C.M.4,5T C-C</v>
          </cell>
          <cell r="F1428" t="str">
            <v>h</v>
          </cell>
        </row>
        <row r="1429">
          <cell r="B1429" t="str">
            <v>15.1.179</v>
          </cell>
          <cell r="D1429" t="str">
            <v>72.12.01.04</v>
          </cell>
          <cell r="E1429" t="str">
            <v>CHAS.C.M.4,5T C-D</v>
          </cell>
          <cell r="F1429" t="str">
            <v>h</v>
          </cell>
        </row>
        <row r="1430">
          <cell r="B1430" t="str">
            <v>15.1.180</v>
          </cell>
          <cell r="D1430" t="str">
            <v>72.12.01.05</v>
          </cell>
          <cell r="E1430" t="str">
            <v>CHAS.C.M.4,5T C-E</v>
          </cell>
          <cell r="F1430" t="str">
            <v>km</v>
          </cell>
        </row>
        <row r="1431">
          <cell r="B1431" t="str">
            <v>15.1.181</v>
          </cell>
          <cell r="D1431" t="str">
            <v>72.12.02.01</v>
          </cell>
          <cell r="E1431" t="str">
            <v xml:space="preserve">CHAS.C.M.8,0T C-A </v>
          </cell>
          <cell r="F1431" t="str">
            <v>h</v>
          </cell>
        </row>
        <row r="1432">
          <cell r="B1432" t="str">
            <v>15.1.182</v>
          </cell>
          <cell r="D1432" t="str">
            <v>72.12.02.02</v>
          </cell>
          <cell r="E1432" t="str">
            <v>CHAS.C.M.8,0T C-B</v>
          </cell>
          <cell r="F1432" t="str">
            <v>h</v>
          </cell>
        </row>
        <row r="1433">
          <cell r="B1433" t="str">
            <v>15.1.183</v>
          </cell>
          <cell r="D1433" t="str">
            <v>72.12.02.03</v>
          </cell>
          <cell r="E1433" t="str">
            <v>CHAS.C.M.8,0T C-C</v>
          </cell>
          <cell r="F1433" t="str">
            <v>h</v>
          </cell>
        </row>
        <row r="1434">
          <cell r="B1434" t="str">
            <v>15.1.184</v>
          </cell>
          <cell r="D1434" t="str">
            <v>72.12.02.04</v>
          </cell>
          <cell r="E1434" t="str">
            <v xml:space="preserve">CHAS.C.M.8,0T C-D </v>
          </cell>
          <cell r="F1434" t="str">
            <v>h</v>
          </cell>
        </row>
        <row r="1435">
          <cell r="B1435" t="str">
            <v>15.1.185</v>
          </cell>
          <cell r="D1435" t="str">
            <v>72.12.02.05</v>
          </cell>
          <cell r="E1435" t="str">
            <v>CHAS.C.M.8,0T C-E</v>
          </cell>
          <cell r="F1435" t="str">
            <v>km</v>
          </cell>
        </row>
        <row r="1436">
          <cell r="B1436" t="str">
            <v>15.1.186</v>
          </cell>
          <cell r="D1436" t="str">
            <v>72.12.03.01</v>
          </cell>
          <cell r="E1436" t="str">
            <v>CHAS.C.M.10,5T C-A</v>
          </cell>
          <cell r="F1436" t="str">
            <v>h</v>
          </cell>
        </row>
        <row r="1437">
          <cell r="B1437" t="str">
            <v>15.1.187</v>
          </cell>
          <cell r="D1437" t="str">
            <v>72.12.03.02</v>
          </cell>
          <cell r="E1437" t="str">
            <v>CHAS.C.M.10,5T C-B</v>
          </cell>
          <cell r="F1437" t="str">
            <v>h</v>
          </cell>
        </row>
        <row r="1438">
          <cell r="B1438" t="str">
            <v>15.1.188</v>
          </cell>
          <cell r="D1438" t="str">
            <v>72.12.03.03</v>
          </cell>
          <cell r="E1438" t="str">
            <v>CHAS.C.M.10,5T C-C</v>
          </cell>
          <cell r="F1438" t="str">
            <v>h</v>
          </cell>
        </row>
        <row r="1439">
          <cell r="B1439" t="str">
            <v>15.1.189</v>
          </cell>
          <cell r="D1439" t="str">
            <v>72.12.03.04</v>
          </cell>
          <cell r="E1439" t="str">
            <v xml:space="preserve">CHAS.C.M.10,5T C-D </v>
          </cell>
          <cell r="F1439" t="str">
            <v>h</v>
          </cell>
        </row>
        <row r="1440">
          <cell r="B1440" t="str">
            <v>15.1.190</v>
          </cell>
          <cell r="D1440" t="str">
            <v>72.12.03.05</v>
          </cell>
          <cell r="E1440" t="str">
            <v>CHAS.C.M.10,5T C-E</v>
          </cell>
          <cell r="F1440" t="str">
            <v>km</v>
          </cell>
        </row>
        <row r="1441">
          <cell r="B1441" t="str">
            <v>15.1.191</v>
          </cell>
          <cell r="D1441" t="str">
            <v>72.12.04.01</v>
          </cell>
          <cell r="E1441" t="str">
            <v>CHAS.LUBR.3000L C-A</v>
          </cell>
          <cell r="F1441" t="str">
            <v>h</v>
          </cell>
        </row>
        <row r="1442">
          <cell r="B1442" t="str">
            <v>15.1.192</v>
          </cell>
          <cell r="D1442" t="str">
            <v>72.12.04.02</v>
          </cell>
          <cell r="E1442" t="str">
            <v>CHAS.LUBR.3000L C-B</v>
          </cell>
          <cell r="F1442" t="str">
            <v>h</v>
          </cell>
        </row>
        <row r="1443">
          <cell r="B1443" t="str">
            <v>15.1.193</v>
          </cell>
          <cell r="D1443" t="str">
            <v>72.12.04.03</v>
          </cell>
          <cell r="E1443" t="str">
            <v>CHAS.LUBR.3000L C-C</v>
          </cell>
          <cell r="F1443" t="str">
            <v>h</v>
          </cell>
        </row>
        <row r="1444">
          <cell r="B1444" t="str">
            <v>15.1.194</v>
          </cell>
          <cell r="D1444" t="str">
            <v>72.12.04.04</v>
          </cell>
          <cell r="E1444" t="str">
            <v>CHAS.LUBR.3000L C-D</v>
          </cell>
          <cell r="F1444" t="str">
            <v>h</v>
          </cell>
        </row>
        <row r="1445">
          <cell r="B1445" t="str">
            <v>15.1.195</v>
          </cell>
          <cell r="D1445" t="str">
            <v>72.12.04.05</v>
          </cell>
          <cell r="E1445" t="str">
            <v>CHAS.LUBR.3000L C-E</v>
          </cell>
          <cell r="F1445" t="str">
            <v>km</v>
          </cell>
        </row>
        <row r="1446">
          <cell r="B1446" t="str">
            <v>15.1.196</v>
          </cell>
          <cell r="D1446" t="str">
            <v>72.12.05.01</v>
          </cell>
          <cell r="E1446" t="str">
            <v>CHAS.LUBR.7000L C-A</v>
          </cell>
          <cell r="F1446" t="str">
            <v>h</v>
          </cell>
        </row>
        <row r="1447">
          <cell r="B1447" t="str">
            <v>15.1.197</v>
          </cell>
          <cell r="D1447" t="str">
            <v>72.12.05.02</v>
          </cell>
          <cell r="E1447" t="str">
            <v>CHAS.LUBR.7000L C-B</v>
          </cell>
          <cell r="F1447" t="str">
            <v>h</v>
          </cell>
        </row>
        <row r="1448">
          <cell r="B1448" t="str">
            <v>15.1.198</v>
          </cell>
          <cell r="D1448" t="str">
            <v>72.12.05.03</v>
          </cell>
          <cell r="E1448" t="str">
            <v>CHAS.LUBR.7000L C-C</v>
          </cell>
          <cell r="F1448" t="str">
            <v>h</v>
          </cell>
        </row>
        <row r="1449">
          <cell r="B1449" t="str">
            <v>15.1.199</v>
          </cell>
          <cell r="D1449" t="str">
            <v>72.12.05.04</v>
          </cell>
          <cell r="E1449" t="str">
            <v>CHAS.LUBR.7000L C-D</v>
          </cell>
          <cell r="F1449" t="str">
            <v>h</v>
          </cell>
        </row>
        <row r="1450">
          <cell r="B1450" t="str">
            <v>15.1.200</v>
          </cell>
          <cell r="D1450" t="str">
            <v>72.12.05.05</v>
          </cell>
          <cell r="E1450" t="str">
            <v>CHAS.LUBR.7000L C-E</v>
          </cell>
          <cell r="F1450" t="str">
            <v>km</v>
          </cell>
        </row>
        <row r="1451">
          <cell r="B1451" t="str">
            <v>15.1.201</v>
          </cell>
          <cell r="D1451" t="str">
            <v>72.12.06.01</v>
          </cell>
          <cell r="E1451" t="str">
            <v>CHAS.ABASTECEDOR C-A</v>
          </cell>
          <cell r="F1451" t="str">
            <v>h</v>
          </cell>
        </row>
        <row r="1452">
          <cell r="B1452" t="str">
            <v>15.1.202</v>
          </cell>
          <cell r="D1452" t="str">
            <v>72.12.06.02</v>
          </cell>
          <cell r="E1452" t="str">
            <v>CHAS.ABASTECEDOR C-B</v>
          </cell>
          <cell r="F1452" t="str">
            <v>h</v>
          </cell>
        </row>
        <row r="1453">
          <cell r="B1453" t="str">
            <v>15.1.203</v>
          </cell>
          <cell r="D1453" t="str">
            <v>72.12.06.03</v>
          </cell>
          <cell r="E1453" t="str">
            <v>CHAS.ABASTECEDOR C-C</v>
          </cell>
          <cell r="F1453" t="str">
            <v>h</v>
          </cell>
        </row>
        <row r="1454">
          <cell r="B1454" t="str">
            <v>15.1.204</v>
          </cell>
          <cell r="D1454" t="str">
            <v>72.12.06.04</v>
          </cell>
          <cell r="E1454" t="str">
            <v>CHAS.ABASTECEDOR C-D</v>
          </cell>
          <cell r="F1454" t="str">
            <v>h</v>
          </cell>
        </row>
        <row r="1455">
          <cell r="B1455" t="str">
            <v>15.1.205</v>
          </cell>
          <cell r="D1455" t="str">
            <v>72.12.06.05</v>
          </cell>
          <cell r="E1455" t="str">
            <v>CHAS.ABASTECEDOR C-E</v>
          </cell>
          <cell r="F1455" t="str">
            <v>km</v>
          </cell>
        </row>
        <row r="1456">
          <cell r="B1456" t="str">
            <v>15.1.206</v>
          </cell>
          <cell r="D1456" t="str">
            <v>72.12.07.01</v>
          </cell>
          <cell r="E1456" t="str">
            <v>CHAS.BOIAD.R. 8T C-A</v>
          </cell>
          <cell r="F1456" t="str">
            <v>h</v>
          </cell>
        </row>
        <row r="1457">
          <cell r="B1457" t="str">
            <v>15.1.207</v>
          </cell>
          <cell r="D1457" t="str">
            <v>72.12.07.02</v>
          </cell>
          <cell r="E1457" t="str">
            <v>CHAS.BOIAD.R. 8T C-B</v>
          </cell>
          <cell r="F1457" t="str">
            <v>h</v>
          </cell>
        </row>
        <row r="1458">
          <cell r="B1458" t="str">
            <v>15.1.208</v>
          </cell>
          <cell r="D1458" t="str">
            <v>72.12.07.03</v>
          </cell>
          <cell r="E1458" t="str">
            <v>CHAS.BOIAD.R. 8T C-C</v>
          </cell>
          <cell r="F1458" t="str">
            <v>h</v>
          </cell>
        </row>
        <row r="1459">
          <cell r="B1459" t="str">
            <v>15.1.209</v>
          </cell>
          <cell r="D1459" t="str">
            <v>72.12.07.04</v>
          </cell>
          <cell r="E1459" t="str">
            <v>CHAS.BOIAD.R. 8T C-D</v>
          </cell>
          <cell r="F1459" t="str">
            <v>h</v>
          </cell>
        </row>
        <row r="1460">
          <cell r="B1460" t="str">
            <v>15.1.210</v>
          </cell>
          <cell r="D1460" t="str">
            <v>72.12.08.04</v>
          </cell>
          <cell r="E1460" t="str">
            <v>CAMIN. ELEETRIF. C/CEST</v>
          </cell>
          <cell r="F1460" t="str">
            <v>h</v>
          </cell>
        </row>
        <row r="1461">
          <cell r="B1461" t="str">
            <v>15.1.211</v>
          </cell>
          <cell r="D1461" t="str">
            <v>72.13.01.01</v>
          </cell>
          <cell r="E1461" t="str">
            <v>CHAS.HIDROS.5600 C-A</v>
          </cell>
          <cell r="F1461" t="str">
            <v>h</v>
          </cell>
        </row>
        <row r="1462">
          <cell r="B1462" t="str">
            <v>15.1.212</v>
          </cell>
          <cell r="D1462" t="str">
            <v>72.13.01.02</v>
          </cell>
          <cell r="E1462" t="str">
            <v>CHAS.HIDROS.5600 C-B</v>
          </cell>
          <cell r="F1462" t="str">
            <v>h</v>
          </cell>
        </row>
        <row r="1463">
          <cell r="B1463" t="str">
            <v>15.1.213</v>
          </cell>
          <cell r="D1463" t="str">
            <v>72.13.01.03</v>
          </cell>
          <cell r="E1463" t="str">
            <v>CHAS.HIDROS.5600 C-C</v>
          </cell>
          <cell r="F1463" t="str">
            <v>h</v>
          </cell>
        </row>
        <row r="1464">
          <cell r="B1464" t="str">
            <v>15.1.214</v>
          </cell>
          <cell r="D1464" t="str">
            <v>72.13.01.04</v>
          </cell>
          <cell r="E1464" t="str">
            <v>CHAS.HIDROS.5600 C-D</v>
          </cell>
          <cell r="F1464" t="str">
            <v>h</v>
          </cell>
        </row>
        <row r="1465">
          <cell r="B1465" t="str">
            <v>15.1.215</v>
          </cell>
          <cell r="D1465" t="str">
            <v>72.13.01.05</v>
          </cell>
          <cell r="E1465" t="str">
            <v>CHAS.HIDROS.5600 C-E</v>
          </cell>
          <cell r="F1465" t="str">
            <v>km</v>
          </cell>
        </row>
        <row r="1466">
          <cell r="B1466" t="str">
            <v>15.1.216</v>
          </cell>
          <cell r="D1466" t="str">
            <v>72.14.01.01</v>
          </cell>
          <cell r="E1466" t="str">
            <v>CHAS.ESPARG.6000 C-A</v>
          </cell>
          <cell r="F1466" t="str">
            <v>h</v>
          </cell>
        </row>
        <row r="1467">
          <cell r="B1467" t="str">
            <v>15.1.217</v>
          </cell>
          <cell r="D1467" t="str">
            <v>72.14.01.02</v>
          </cell>
          <cell r="E1467" t="str">
            <v>CHAS.ESPARG.6000 C-B</v>
          </cell>
          <cell r="F1467" t="str">
            <v>h</v>
          </cell>
        </row>
        <row r="1468">
          <cell r="B1468" t="str">
            <v>15.1.218</v>
          </cell>
          <cell r="D1468" t="str">
            <v>72.14.01.03</v>
          </cell>
          <cell r="E1468" t="str">
            <v>CHAS.ESPARG.6000 C-C</v>
          </cell>
          <cell r="F1468" t="str">
            <v>h</v>
          </cell>
        </row>
        <row r="1469">
          <cell r="B1469" t="str">
            <v>15.1.219</v>
          </cell>
          <cell r="D1469" t="str">
            <v>72.14.01.04</v>
          </cell>
          <cell r="E1469" t="str">
            <v>CHAS.ESPARG.6000 C-D</v>
          </cell>
          <cell r="F1469" t="str">
            <v>h</v>
          </cell>
        </row>
        <row r="1470">
          <cell r="B1470" t="str">
            <v>15.1.220</v>
          </cell>
          <cell r="D1470" t="str">
            <v>72.14.01.05</v>
          </cell>
          <cell r="E1470" t="str">
            <v>CHAS.ESPARG.6000 C-E</v>
          </cell>
          <cell r="F1470" t="str">
            <v>km</v>
          </cell>
        </row>
        <row r="1471">
          <cell r="B1471" t="str">
            <v>15.1.221</v>
          </cell>
          <cell r="D1471" t="str">
            <v>72.15.01.01</v>
          </cell>
          <cell r="E1471" t="str">
            <v>CHAS.GUIN. 3,75T C-A</v>
          </cell>
          <cell r="F1471" t="str">
            <v>h</v>
          </cell>
        </row>
        <row r="1472">
          <cell r="B1472" t="str">
            <v>15.1.222</v>
          </cell>
          <cell r="D1472" t="str">
            <v>72.15.01.02</v>
          </cell>
          <cell r="E1472" t="str">
            <v>CHAS.GUIN. 3,75T C-B</v>
          </cell>
          <cell r="F1472" t="str">
            <v>h</v>
          </cell>
        </row>
        <row r="1473">
          <cell r="B1473" t="str">
            <v>15.1.223</v>
          </cell>
          <cell r="D1473" t="str">
            <v>72.15.01.03</v>
          </cell>
          <cell r="E1473" t="str">
            <v>CHAS.GUIN. 3,75T C-C</v>
          </cell>
          <cell r="F1473" t="str">
            <v>h</v>
          </cell>
        </row>
        <row r="1474">
          <cell r="B1474" t="str">
            <v>15.1.224</v>
          </cell>
          <cell r="D1474" t="str">
            <v>72.15.01.04</v>
          </cell>
          <cell r="E1474" t="str">
            <v>CHAS.GUIN. 3,75T C-D</v>
          </cell>
          <cell r="F1474" t="str">
            <v>h</v>
          </cell>
        </row>
        <row r="1475">
          <cell r="B1475" t="str">
            <v>15.1.225</v>
          </cell>
          <cell r="D1475" t="str">
            <v>72.15.01.05</v>
          </cell>
          <cell r="E1475" t="str">
            <v>CHAS.GUIN. 3,75T C-E</v>
          </cell>
          <cell r="F1475" t="str">
            <v>km</v>
          </cell>
        </row>
        <row r="1476">
          <cell r="B1476" t="str">
            <v>15.1.226</v>
          </cell>
          <cell r="D1476" t="str">
            <v>72.15.02.01</v>
          </cell>
          <cell r="E1476" t="str">
            <v>CHAS.GUINCHO 4,10T C-A</v>
          </cell>
          <cell r="F1476" t="str">
            <v>h</v>
          </cell>
        </row>
        <row r="1477">
          <cell r="B1477" t="str">
            <v>15.1.227</v>
          </cell>
          <cell r="D1477" t="str">
            <v>72.15.02.02</v>
          </cell>
          <cell r="E1477" t="str">
            <v>CHAS.GUINCHO 4,10T C-B</v>
          </cell>
          <cell r="F1477" t="str">
            <v>h</v>
          </cell>
        </row>
        <row r="1478">
          <cell r="B1478" t="str">
            <v>15.1.228</v>
          </cell>
          <cell r="D1478" t="str">
            <v>72.15.02.03</v>
          </cell>
          <cell r="E1478" t="str">
            <v>CHAS.GUINCHO 4,10T C-C</v>
          </cell>
          <cell r="F1478" t="str">
            <v>h</v>
          </cell>
        </row>
        <row r="1479">
          <cell r="B1479" t="str">
            <v>15.1.229</v>
          </cell>
          <cell r="D1479" t="str">
            <v>72.15.02.04</v>
          </cell>
          <cell r="E1479" t="str">
            <v>CHAS.GUINCHO 4,10T C-D</v>
          </cell>
          <cell r="F1479" t="str">
            <v>h</v>
          </cell>
        </row>
        <row r="1480">
          <cell r="B1480" t="str">
            <v>15.1.230</v>
          </cell>
          <cell r="D1480" t="str">
            <v>72.15.02.05</v>
          </cell>
          <cell r="E1480" t="str">
            <v>CHAS.GUINCHO 4,10T C-E</v>
          </cell>
          <cell r="F1480" t="str">
            <v>km</v>
          </cell>
        </row>
        <row r="1481">
          <cell r="B1481" t="str">
            <v>15.1.231</v>
          </cell>
          <cell r="D1481" t="str">
            <v>72.16.01.01</v>
          </cell>
          <cell r="E1481" t="str">
            <v>CHAS.US.L.A.10,5 C-A</v>
          </cell>
          <cell r="F1481" t="str">
            <v>h</v>
          </cell>
        </row>
        <row r="1482">
          <cell r="B1482" t="str">
            <v>15.1.232</v>
          </cell>
          <cell r="D1482" t="str">
            <v>72.16.01.02</v>
          </cell>
          <cell r="E1482" t="str">
            <v>CHAS.US.L.A.10,5 C-B</v>
          </cell>
          <cell r="F1482" t="str">
            <v>h</v>
          </cell>
        </row>
        <row r="1483">
          <cell r="B1483" t="str">
            <v>15.1.233</v>
          </cell>
          <cell r="D1483" t="str">
            <v>72.16.01.03</v>
          </cell>
          <cell r="E1483" t="str">
            <v>CHAS.US.L.A.10,5 C-C</v>
          </cell>
          <cell r="F1483" t="str">
            <v>h</v>
          </cell>
        </row>
        <row r="1484">
          <cell r="B1484" t="str">
            <v>15.1.234</v>
          </cell>
          <cell r="D1484" t="str">
            <v>72.16.01.04</v>
          </cell>
          <cell r="E1484" t="str">
            <v>CHAS.US.L.A.10,5 C-D</v>
          </cell>
          <cell r="F1484" t="str">
            <v>h</v>
          </cell>
        </row>
        <row r="1485">
          <cell r="B1485" t="str">
            <v>15.1.235</v>
          </cell>
          <cell r="D1485" t="str">
            <v>72.16.01.05</v>
          </cell>
          <cell r="E1485" t="str">
            <v>CHAS.US.L.A.10,5 C-E</v>
          </cell>
          <cell r="F1485" t="str">
            <v>km</v>
          </cell>
        </row>
        <row r="1486">
          <cell r="B1486" t="str">
            <v>15.1.236</v>
          </cell>
          <cell r="D1486" t="str">
            <v>72.16.02.01</v>
          </cell>
          <cell r="E1486" t="str">
            <v>CHAS.US.M.P.9M3 C-A</v>
          </cell>
          <cell r="F1486" t="str">
            <v>h</v>
          </cell>
        </row>
        <row r="1487">
          <cell r="B1487" t="str">
            <v>15.1.237</v>
          </cell>
          <cell r="D1487" t="str">
            <v>72.16.02.02</v>
          </cell>
          <cell r="E1487" t="str">
            <v>CHAS.US.M.P.9M3 C-B</v>
          </cell>
          <cell r="F1487" t="str">
            <v>h</v>
          </cell>
        </row>
        <row r="1488">
          <cell r="B1488" t="str">
            <v>15.1.238</v>
          </cell>
          <cell r="D1488" t="str">
            <v>72.16.02.03</v>
          </cell>
          <cell r="E1488" t="str">
            <v>CHAS.US.M.P.9M3 C-C</v>
          </cell>
          <cell r="F1488" t="str">
            <v>h</v>
          </cell>
        </row>
        <row r="1489">
          <cell r="B1489" t="str">
            <v>15.1.239</v>
          </cell>
          <cell r="D1489" t="str">
            <v>72.16.02.04</v>
          </cell>
          <cell r="E1489" t="str">
            <v>CHAS.US.M.P.9M3 C-D</v>
          </cell>
          <cell r="F1489" t="str">
            <v>h</v>
          </cell>
        </row>
        <row r="1490">
          <cell r="B1490" t="str">
            <v>15.1.240</v>
          </cell>
          <cell r="D1490" t="str">
            <v>72.17.01.01</v>
          </cell>
          <cell r="E1490" t="str">
            <v>CHAS.PANT.9M C-A</v>
          </cell>
          <cell r="F1490" t="str">
            <v>h</v>
          </cell>
        </row>
        <row r="1491">
          <cell r="B1491" t="str">
            <v>15.1.241</v>
          </cell>
          <cell r="D1491" t="str">
            <v>72.17.01.02</v>
          </cell>
          <cell r="E1491" t="str">
            <v>CHAS.PANT.9M C-B</v>
          </cell>
          <cell r="F1491" t="str">
            <v>h</v>
          </cell>
        </row>
        <row r="1492">
          <cell r="B1492" t="str">
            <v>15.1.242</v>
          </cell>
          <cell r="D1492" t="str">
            <v>72.17.01.03</v>
          </cell>
          <cell r="E1492" t="str">
            <v>CHAS.PANT.9M C-C</v>
          </cell>
          <cell r="F1492" t="str">
            <v>h</v>
          </cell>
        </row>
        <row r="1493">
          <cell r="B1493" t="str">
            <v>15.1.243</v>
          </cell>
          <cell r="D1493" t="str">
            <v>72.17.01.04</v>
          </cell>
          <cell r="E1493" t="str">
            <v>CHAS.PANT.9M C-D</v>
          </cell>
          <cell r="F1493" t="str">
            <v>h</v>
          </cell>
        </row>
        <row r="1494">
          <cell r="B1494" t="str">
            <v>15.1.244</v>
          </cell>
          <cell r="D1494" t="str">
            <v>72.18.01.01</v>
          </cell>
          <cell r="E1494" t="str">
            <v>CAV.M.CARR.30000 C-A</v>
          </cell>
          <cell r="F1494" t="str">
            <v>h</v>
          </cell>
        </row>
        <row r="1495">
          <cell r="B1495" t="str">
            <v>15.1.245</v>
          </cell>
          <cell r="D1495" t="str">
            <v>72.18.01.02</v>
          </cell>
          <cell r="E1495" t="str">
            <v>CAV.M.CARR.30000 C-B</v>
          </cell>
          <cell r="F1495" t="str">
            <v>h</v>
          </cell>
        </row>
        <row r="1496">
          <cell r="B1496" t="str">
            <v>15.1.246</v>
          </cell>
          <cell r="D1496" t="str">
            <v>72.18.01.03</v>
          </cell>
          <cell r="E1496" t="str">
            <v>CAV.M.CARR.30000 C-C</v>
          </cell>
          <cell r="F1496" t="str">
            <v>h</v>
          </cell>
        </row>
        <row r="1497">
          <cell r="B1497" t="str">
            <v>15.1.247</v>
          </cell>
          <cell r="D1497" t="str">
            <v>72.18.01.04</v>
          </cell>
          <cell r="E1497" t="str">
            <v>CAV.M.CARR.30000 C-D</v>
          </cell>
          <cell r="F1497" t="str">
            <v>h</v>
          </cell>
        </row>
        <row r="1498">
          <cell r="B1498" t="str">
            <v>15.1.248</v>
          </cell>
          <cell r="D1498" t="str">
            <v>72.18.01.05</v>
          </cell>
          <cell r="E1498" t="str">
            <v>CAV.M.CARR.30000 C-E</v>
          </cell>
          <cell r="F1498" t="str">
            <v>km</v>
          </cell>
        </row>
        <row r="1499">
          <cell r="B1499" t="str">
            <v>15.1.249</v>
          </cell>
          <cell r="D1499" t="str">
            <v>72.18.02.01</v>
          </cell>
          <cell r="E1499" t="str">
            <v>CAV.M.PRAN.30000 C-A</v>
          </cell>
          <cell r="F1499" t="str">
            <v>h</v>
          </cell>
        </row>
        <row r="1500">
          <cell r="B1500" t="str">
            <v>15.1.250</v>
          </cell>
          <cell r="D1500" t="str">
            <v>72.18.02.02</v>
          </cell>
          <cell r="E1500" t="str">
            <v>CAV.M.PRAN.30000 C-B</v>
          </cell>
          <cell r="F1500" t="str">
            <v>h</v>
          </cell>
        </row>
        <row r="1501">
          <cell r="B1501" t="str">
            <v>15.1.251</v>
          </cell>
          <cell r="D1501" t="str">
            <v>72.18.02.03</v>
          </cell>
          <cell r="E1501" t="str">
            <v>CAV.M.PRAN.30000 C-C</v>
          </cell>
          <cell r="F1501" t="str">
            <v>h</v>
          </cell>
        </row>
        <row r="1502">
          <cell r="B1502" t="str">
            <v>15.1.252</v>
          </cell>
          <cell r="D1502" t="str">
            <v>72.18.02.04</v>
          </cell>
          <cell r="E1502" t="str">
            <v>CAV.M.PRAN.30000 C-D</v>
          </cell>
          <cell r="F1502" t="str">
            <v>h</v>
          </cell>
        </row>
        <row r="1503">
          <cell r="B1503" t="str">
            <v>15.1.253</v>
          </cell>
          <cell r="D1503" t="str">
            <v>72.18.02.05</v>
          </cell>
          <cell r="E1503" t="str">
            <v>CAV.M.PRAN.30000 C-E</v>
          </cell>
          <cell r="F1503" t="str">
            <v>km</v>
          </cell>
        </row>
        <row r="1504">
          <cell r="B1504" t="str">
            <v>15.1.254</v>
          </cell>
          <cell r="D1504" t="str">
            <v>72.19.01.01</v>
          </cell>
          <cell r="E1504" t="str">
            <v>CAMPANULA C-A</v>
          </cell>
          <cell r="F1504" t="str">
            <v>h</v>
          </cell>
        </row>
        <row r="1505">
          <cell r="B1505" t="str">
            <v>15.1.255</v>
          </cell>
          <cell r="D1505" t="str">
            <v>72.19.01.02</v>
          </cell>
          <cell r="E1505" t="str">
            <v>CAMPANULA C-B</v>
          </cell>
          <cell r="F1505" t="str">
            <v>h</v>
          </cell>
        </row>
        <row r="1506">
          <cell r="B1506" t="str">
            <v>15.1.256</v>
          </cell>
          <cell r="D1506" t="str">
            <v>72.19.01.03</v>
          </cell>
          <cell r="E1506" t="str">
            <v>CAMPANULA C-C</v>
          </cell>
          <cell r="F1506" t="str">
            <v>h</v>
          </cell>
        </row>
        <row r="1507">
          <cell r="B1507" t="str">
            <v>15.1.257</v>
          </cell>
          <cell r="D1507" t="str">
            <v>72.19.01.04</v>
          </cell>
          <cell r="E1507" t="str">
            <v>CAMPANULA C-D</v>
          </cell>
          <cell r="F1507" t="str">
            <v>h</v>
          </cell>
        </row>
        <row r="1508">
          <cell r="B1508" t="str">
            <v>15.1.258</v>
          </cell>
          <cell r="D1508" t="str">
            <v>72.20.01.01</v>
          </cell>
          <cell r="E1508" t="str">
            <v xml:space="preserve">COMP.PERC.M.220 C-A </v>
          </cell>
          <cell r="F1508" t="str">
            <v>h</v>
          </cell>
        </row>
        <row r="1509">
          <cell r="B1509" t="str">
            <v>15.1.259</v>
          </cell>
          <cell r="D1509" t="str">
            <v>72.20.01.02</v>
          </cell>
          <cell r="E1509" t="str">
            <v>COMP.PERC.M.220 C-B</v>
          </cell>
          <cell r="F1509" t="str">
            <v>h</v>
          </cell>
        </row>
        <row r="1510">
          <cell r="B1510" t="str">
            <v>15.1.260</v>
          </cell>
          <cell r="D1510" t="str">
            <v>72.20.01.03</v>
          </cell>
          <cell r="E1510" t="str">
            <v>COMP.PERC.M.220 C-C</v>
          </cell>
          <cell r="F1510" t="str">
            <v>h</v>
          </cell>
        </row>
        <row r="1511">
          <cell r="B1511" t="str">
            <v>15.1.261</v>
          </cell>
          <cell r="D1511" t="str">
            <v>72.20.01.04</v>
          </cell>
          <cell r="E1511" t="str">
            <v>COMP.PERC.M.220 C-D</v>
          </cell>
          <cell r="F1511" t="str">
            <v>h</v>
          </cell>
        </row>
        <row r="1512">
          <cell r="B1512" t="str">
            <v>15.1.262</v>
          </cell>
          <cell r="D1512" t="str">
            <v>72.20.02.01</v>
          </cell>
          <cell r="E1512" t="str">
            <v>COMP.PL.M.1000 C-A</v>
          </cell>
          <cell r="F1512" t="str">
            <v>h</v>
          </cell>
        </row>
        <row r="1513">
          <cell r="B1513" t="str">
            <v>15.1.263</v>
          </cell>
          <cell r="D1513" t="str">
            <v>72.20.02.02</v>
          </cell>
          <cell r="E1513" t="str">
            <v>COMP.PL.M.1000 C-B</v>
          </cell>
          <cell r="F1513" t="str">
            <v>h</v>
          </cell>
        </row>
        <row r="1514">
          <cell r="B1514" t="str">
            <v>15.1.264</v>
          </cell>
          <cell r="D1514" t="str">
            <v>72.20.02.03</v>
          </cell>
          <cell r="E1514" t="str">
            <v>COMP.PL.M.1000 C-C</v>
          </cell>
          <cell r="F1514" t="str">
            <v>h</v>
          </cell>
        </row>
        <row r="1515">
          <cell r="B1515" t="str">
            <v>15.1.265</v>
          </cell>
          <cell r="D1515" t="str">
            <v>72.20.02.04</v>
          </cell>
          <cell r="E1515" t="str">
            <v>COMP.PL.M.1000 C-D</v>
          </cell>
          <cell r="F1515" t="str">
            <v>h</v>
          </cell>
        </row>
        <row r="1516">
          <cell r="B1516" t="str">
            <v>15.1.266</v>
          </cell>
          <cell r="D1516" t="str">
            <v>72.21.01.01</v>
          </cell>
          <cell r="E1516" t="str">
            <v>COMP. XA-90 MWD C-A</v>
          </cell>
          <cell r="F1516" t="str">
            <v>h</v>
          </cell>
        </row>
        <row r="1517">
          <cell r="B1517" t="str">
            <v>15.1.267</v>
          </cell>
          <cell r="D1517" t="str">
            <v>72.21.01.02</v>
          </cell>
          <cell r="E1517" t="str">
            <v>COMP. XA-90 MWD C-B</v>
          </cell>
          <cell r="F1517" t="str">
            <v>h</v>
          </cell>
        </row>
        <row r="1518">
          <cell r="B1518" t="str">
            <v>15.1.268</v>
          </cell>
          <cell r="D1518" t="str">
            <v>72.21.01.03</v>
          </cell>
          <cell r="E1518" t="str">
            <v>COMP. XA-90 MWD C-C</v>
          </cell>
          <cell r="F1518" t="str">
            <v>h</v>
          </cell>
        </row>
        <row r="1519">
          <cell r="B1519" t="str">
            <v>15.1.269</v>
          </cell>
          <cell r="D1519" t="str">
            <v>72.21.01.04</v>
          </cell>
          <cell r="E1519" t="str">
            <v>COMP. XA-90 MWD C-D</v>
          </cell>
          <cell r="F1519" t="str">
            <v>h</v>
          </cell>
        </row>
        <row r="1520">
          <cell r="B1520" t="str">
            <v>15.1.270</v>
          </cell>
          <cell r="D1520" t="str">
            <v>72.21.02.01</v>
          </cell>
          <cell r="E1520" t="str">
            <v>COMP. XA-125 MWD C-A</v>
          </cell>
          <cell r="F1520" t="str">
            <v>h</v>
          </cell>
        </row>
        <row r="1521">
          <cell r="B1521" t="str">
            <v>15.1.271</v>
          </cell>
          <cell r="D1521" t="str">
            <v>72.21.02.02</v>
          </cell>
          <cell r="E1521" t="str">
            <v>COMP. XA-125 MWD C-B</v>
          </cell>
          <cell r="F1521" t="str">
            <v>h</v>
          </cell>
        </row>
        <row r="1522">
          <cell r="B1522" t="str">
            <v>15.1.272</v>
          </cell>
          <cell r="D1522" t="str">
            <v>72.21.02.03</v>
          </cell>
          <cell r="E1522" t="str">
            <v>COMP. XA-125 MWD C-C</v>
          </cell>
          <cell r="F1522" t="str">
            <v>h</v>
          </cell>
        </row>
        <row r="1523">
          <cell r="B1523" t="str">
            <v>15.1.273</v>
          </cell>
          <cell r="D1523" t="str">
            <v>72.21.02.04</v>
          </cell>
          <cell r="E1523" t="str">
            <v>COMP. XA-125 MWD C-D</v>
          </cell>
          <cell r="F1523" t="str">
            <v>h</v>
          </cell>
        </row>
        <row r="1524">
          <cell r="B1524" t="str">
            <v>15.1.274</v>
          </cell>
          <cell r="D1524" t="str">
            <v>72.21.03.01</v>
          </cell>
          <cell r="E1524" t="str">
            <v>COMP. XA-175 MWD C-A</v>
          </cell>
          <cell r="F1524" t="str">
            <v>h</v>
          </cell>
        </row>
        <row r="1525">
          <cell r="B1525" t="str">
            <v>15.1.275</v>
          </cell>
          <cell r="D1525" t="str">
            <v>72.21.03.02</v>
          </cell>
          <cell r="E1525" t="str">
            <v>COMP. XA-175 MWD C-B</v>
          </cell>
          <cell r="F1525" t="str">
            <v>h</v>
          </cell>
        </row>
        <row r="1526">
          <cell r="B1526" t="str">
            <v>15.1.276</v>
          </cell>
          <cell r="D1526" t="str">
            <v>72.21.03.03</v>
          </cell>
          <cell r="E1526" t="str">
            <v>COMP. XA-175 MWD C-C</v>
          </cell>
          <cell r="F1526" t="str">
            <v>h</v>
          </cell>
        </row>
        <row r="1527">
          <cell r="B1527" t="str">
            <v>15.1.277</v>
          </cell>
          <cell r="D1527" t="str">
            <v>72.21.03.04</v>
          </cell>
          <cell r="E1527" t="str">
            <v>COMP. XA-175 MWD C-D</v>
          </cell>
          <cell r="F1527" t="str">
            <v>h</v>
          </cell>
        </row>
        <row r="1528">
          <cell r="B1528" t="str">
            <v>15.1.278</v>
          </cell>
          <cell r="D1528" t="str">
            <v>72.21.04.01</v>
          </cell>
          <cell r="E1528" t="str">
            <v>COMP. XA-360 MWD C-A</v>
          </cell>
          <cell r="F1528" t="str">
            <v>h</v>
          </cell>
        </row>
        <row r="1529">
          <cell r="B1529" t="str">
            <v>15.1.279</v>
          </cell>
          <cell r="D1529" t="str">
            <v>72.21.04.02</v>
          </cell>
          <cell r="E1529" t="str">
            <v>COMP. XA-360 MWD C-B</v>
          </cell>
          <cell r="F1529" t="str">
            <v>h</v>
          </cell>
        </row>
        <row r="1530">
          <cell r="B1530" t="str">
            <v>15.1.280</v>
          </cell>
          <cell r="D1530" t="str">
            <v>72.21.04.03</v>
          </cell>
          <cell r="E1530" t="str">
            <v>COMP. XA-360 MWD C-C</v>
          </cell>
          <cell r="F1530" t="str">
            <v>h</v>
          </cell>
        </row>
        <row r="1531">
          <cell r="B1531" t="str">
            <v>15.1.281</v>
          </cell>
          <cell r="D1531" t="str">
            <v>72.21.04.04</v>
          </cell>
          <cell r="E1531" t="str">
            <v>COMP. XA-360 MWD C-D</v>
          </cell>
          <cell r="F1531" t="str">
            <v>h</v>
          </cell>
        </row>
        <row r="1532">
          <cell r="B1532" t="str">
            <v>15.1.282</v>
          </cell>
          <cell r="D1532" t="str">
            <v>72.22.03.01</v>
          </cell>
          <cell r="E1532" t="str">
            <v>DEM.FAIXA Q. 500L C-A</v>
          </cell>
          <cell r="F1532" t="str">
            <v>h</v>
          </cell>
        </row>
        <row r="1533">
          <cell r="B1533" t="str">
            <v>15.1.283</v>
          </cell>
          <cell r="D1533" t="str">
            <v>72.22.03.02</v>
          </cell>
          <cell r="E1533" t="str">
            <v>DEM.FAIXA Q. 500L C-B</v>
          </cell>
          <cell r="F1533" t="str">
            <v>h</v>
          </cell>
        </row>
        <row r="1534">
          <cell r="B1534" t="str">
            <v>15.1.284</v>
          </cell>
          <cell r="D1534" t="str">
            <v>72.22.03.03</v>
          </cell>
          <cell r="E1534" t="str">
            <v>DEM.FAIXA Q. 500L C-C</v>
          </cell>
          <cell r="F1534" t="str">
            <v>h</v>
          </cell>
        </row>
        <row r="1535">
          <cell r="B1535" t="str">
            <v>15.1.285</v>
          </cell>
          <cell r="D1535" t="str">
            <v>72.22.03.04</v>
          </cell>
          <cell r="E1535" t="str">
            <v>DEM.FAIXA Q. 500L C-D</v>
          </cell>
          <cell r="F1535" t="str">
            <v>h</v>
          </cell>
        </row>
        <row r="1536">
          <cell r="B1536" t="str">
            <v>15.1.286</v>
          </cell>
          <cell r="D1536" t="str">
            <v>72.23.01.01</v>
          </cell>
          <cell r="E1536" t="str">
            <v>DIST.A.S/E 1000 C-A</v>
          </cell>
          <cell r="F1536" t="str">
            <v>h</v>
          </cell>
        </row>
        <row r="1537">
          <cell r="B1537" t="str">
            <v>15.1.287</v>
          </cell>
          <cell r="D1537" t="str">
            <v>72.23.01.02</v>
          </cell>
          <cell r="E1537" t="str">
            <v>DIST.A.S/E 1000 C-B</v>
          </cell>
          <cell r="F1537" t="str">
            <v>h</v>
          </cell>
        </row>
        <row r="1538">
          <cell r="B1538" t="str">
            <v>15.1.288</v>
          </cell>
          <cell r="D1538" t="str">
            <v>72.23.01.03</v>
          </cell>
          <cell r="E1538" t="str">
            <v>DIST.A.S/E 1000 C-C</v>
          </cell>
          <cell r="F1538" t="str">
            <v>h</v>
          </cell>
        </row>
        <row r="1539">
          <cell r="B1539" t="str">
            <v>15.1.289</v>
          </cell>
          <cell r="D1539" t="str">
            <v>72.23.01.04</v>
          </cell>
          <cell r="E1539" t="str">
            <v>DIST.A.S/E 1000 C-D</v>
          </cell>
          <cell r="F1539" t="str">
            <v>h</v>
          </cell>
        </row>
        <row r="1540">
          <cell r="B1540" t="str">
            <v>15.1.290</v>
          </cell>
          <cell r="D1540" t="str">
            <v>72.23.02.01</v>
          </cell>
          <cell r="E1540" t="str">
            <v>DIST.AGR.600T/H C-A</v>
          </cell>
          <cell r="F1540" t="str">
            <v>h</v>
          </cell>
        </row>
        <row r="1541">
          <cell r="B1541" t="str">
            <v>15.1.291</v>
          </cell>
          <cell r="D1541" t="str">
            <v>72.23.02.02</v>
          </cell>
          <cell r="E1541" t="str">
            <v>DIST.AGR.600T/H C-B</v>
          </cell>
          <cell r="F1541" t="str">
            <v>h</v>
          </cell>
        </row>
        <row r="1542">
          <cell r="B1542" t="str">
            <v>15.1.292</v>
          </cell>
          <cell r="D1542" t="str">
            <v>72.23.02.03</v>
          </cell>
          <cell r="E1542" t="str">
            <v>DIST.AGR.600T/H C-C</v>
          </cell>
          <cell r="F1542" t="str">
            <v>h</v>
          </cell>
        </row>
        <row r="1543">
          <cell r="B1543" t="str">
            <v>15.1.293</v>
          </cell>
          <cell r="D1543" t="str">
            <v>72.23.02.04</v>
          </cell>
          <cell r="E1543" t="str">
            <v>DIST.AGR.600T/H C-D</v>
          </cell>
          <cell r="F1543" t="str">
            <v>h</v>
          </cell>
        </row>
        <row r="1544">
          <cell r="B1544" t="str">
            <v>15.1.294</v>
          </cell>
          <cell r="D1544" t="str">
            <v>72.23.03.01</v>
          </cell>
          <cell r="E1544" t="str">
            <v>DISTR.ASF.R.2400 C-A</v>
          </cell>
          <cell r="F1544" t="str">
            <v>h</v>
          </cell>
        </row>
        <row r="1545">
          <cell r="B1545" t="str">
            <v>15.1.295</v>
          </cell>
          <cell r="D1545" t="str">
            <v>72.23.03.02</v>
          </cell>
          <cell r="E1545" t="str">
            <v>DISTR.ASF.R.2400 C-B</v>
          </cell>
          <cell r="F1545" t="str">
            <v>h</v>
          </cell>
        </row>
        <row r="1546">
          <cell r="B1546" t="str">
            <v>15.1.296</v>
          </cell>
          <cell r="D1546" t="str">
            <v>72.23.03.03</v>
          </cell>
          <cell r="E1546" t="str">
            <v>DISTR.ASF.R.2400 C-C</v>
          </cell>
          <cell r="F1546" t="str">
            <v>h</v>
          </cell>
        </row>
        <row r="1547">
          <cell r="B1547" t="str">
            <v>15.1.297</v>
          </cell>
          <cell r="D1547" t="str">
            <v>72.23.03.04</v>
          </cell>
          <cell r="E1547" t="str">
            <v>DISTR.ASF.R.2400 C-D</v>
          </cell>
          <cell r="F1547" t="str">
            <v>h</v>
          </cell>
        </row>
        <row r="1548">
          <cell r="B1548" t="str">
            <v>15.1.298</v>
          </cell>
          <cell r="D1548" t="str">
            <v>72.24.01.01</v>
          </cell>
          <cell r="E1548" t="str">
            <v>DIST.AD. SEM.700L C-A</v>
          </cell>
          <cell r="F1548" t="str">
            <v>h</v>
          </cell>
        </row>
        <row r="1549">
          <cell r="B1549" t="str">
            <v>15.1.299</v>
          </cell>
          <cell r="D1549" t="str">
            <v>72.24.01.02</v>
          </cell>
          <cell r="E1549" t="str">
            <v>DIST.AD. SEM.700L C-B</v>
          </cell>
          <cell r="F1549" t="str">
            <v>h</v>
          </cell>
        </row>
        <row r="1550">
          <cell r="B1550" t="str">
            <v>15.1.300</v>
          </cell>
          <cell r="D1550" t="str">
            <v>72.24.01.03</v>
          </cell>
          <cell r="E1550" t="str">
            <v>DIST.AD. SEM.700L C-C</v>
          </cell>
          <cell r="F1550" t="str">
            <v>h</v>
          </cell>
        </row>
        <row r="1551">
          <cell r="B1551" t="str">
            <v>15.1.301</v>
          </cell>
          <cell r="D1551" t="str">
            <v>72.24.01.04</v>
          </cell>
          <cell r="E1551" t="str">
            <v>DIST.AD. SEM.700L C-D</v>
          </cell>
          <cell r="F1551" t="str">
            <v>h</v>
          </cell>
        </row>
        <row r="1552">
          <cell r="B1552" t="str">
            <v>15.1.302</v>
          </cell>
          <cell r="D1552" t="str">
            <v>72.25.01.01</v>
          </cell>
          <cell r="E1552" t="str">
            <v>DRAGA C/EMB.A.400 C-A</v>
          </cell>
          <cell r="F1552" t="str">
            <v>h</v>
          </cell>
        </row>
        <row r="1553">
          <cell r="B1553" t="str">
            <v>15.1.303</v>
          </cell>
          <cell r="D1553" t="str">
            <v>72.25.01.02</v>
          </cell>
          <cell r="E1553" t="str">
            <v>DRAGA C/EMB.A.400 C-B</v>
          </cell>
          <cell r="F1553" t="str">
            <v>h</v>
          </cell>
        </row>
        <row r="1554">
          <cell r="B1554" t="str">
            <v>15.1.304</v>
          </cell>
          <cell r="D1554" t="str">
            <v>72.25.01.03</v>
          </cell>
          <cell r="E1554" t="str">
            <v>DRAGA C/EMB.A.400 C-C h</v>
          </cell>
          <cell r="F1554" t="str">
            <v>h</v>
          </cell>
        </row>
        <row r="1555">
          <cell r="B1555" t="str">
            <v>15.1.305</v>
          </cell>
          <cell r="D1555" t="str">
            <v>72.25.01.04</v>
          </cell>
          <cell r="E1555" t="str">
            <v>DRAGA C/EMB.A.400 C-D</v>
          </cell>
          <cell r="F1555" t="str">
            <v>h</v>
          </cell>
        </row>
        <row r="1556">
          <cell r="B1556" t="str">
            <v>15.1.306</v>
          </cell>
          <cell r="D1556" t="str">
            <v>72.26.01.01</v>
          </cell>
          <cell r="E1556" t="str">
            <v>EQUIP.VIS.OAE 25M C-A</v>
          </cell>
          <cell r="F1556" t="str">
            <v>h</v>
          </cell>
        </row>
        <row r="1557">
          <cell r="B1557" t="str">
            <v>15.1.307</v>
          </cell>
          <cell r="D1557" t="str">
            <v>72.26.01.02</v>
          </cell>
          <cell r="E1557" t="str">
            <v>EQUIP.VIS.OAE 25M C-B</v>
          </cell>
          <cell r="F1557" t="str">
            <v>h</v>
          </cell>
        </row>
        <row r="1558">
          <cell r="B1558" t="str">
            <v>15.1.308</v>
          </cell>
          <cell r="D1558" t="str">
            <v>72.26.01.03</v>
          </cell>
          <cell r="E1558" t="str">
            <v>EQUIP.VIS.OAE 25M C-C</v>
          </cell>
          <cell r="F1558" t="str">
            <v>h</v>
          </cell>
        </row>
        <row r="1559">
          <cell r="B1559" t="str">
            <v>15.1.309</v>
          </cell>
          <cell r="D1559" t="str">
            <v>72.26.01.04</v>
          </cell>
          <cell r="E1559" t="str">
            <v>EQUIP.VIS.OAE 25M C-D</v>
          </cell>
          <cell r="F1559" t="str">
            <v>h</v>
          </cell>
        </row>
        <row r="1560">
          <cell r="B1560" t="str">
            <v>15.1.310</v>
          </cell>
          <cell r="D1560" t="str">
            <v>72.26.02.01</v>
          </cell>
          <cell r="E1560" t="str">
            <v>EQ.VIS.OAE 12,14M C-A</v>
          </cell>
          <cell r="F1560" t="str">
            <v>h</v>
          </cell>
        </row>
        <row r="1561">
          <cell r="B1561" t="str">
            <v>15.1.311</v>
          </cell>
          <cell r="D1561" t="str">
            <v>72.26.02.02</v>
          </cell>
          <cell r="E1561" t="str">
            <v>EQ.VIS.OAE 12,14M C-B</v>
          </cell>
          <cell r="F1561" t="str">
            <v>h</v>
          </cell>
        </row>
        <row r="1562">
          <cell r="B1562" t="str">
            <v>15.1.312</v>
          </cell>
          <cell r="D1562" t="str">
            <v>72.26.02.03</v>
          </cell>
          <cell r="E1562" t="str">
            <v>EQ.VIS.OAE 12,14M C-C</v>
          </cell>
          <cell r="F1562" t="str">
            <v>h</v>
          </cell>
        </row>
        <row r="1563">
          <cell r="B1563" t="str">
            <v>15.1.313</v>
          </cell>
          <cell r="D1563" t="str">
            <v>72.26.02.04</v>
          </cell>
          <cell r="E1563" t="str">
            <v xml:space="preserve">EQ.VIS.OAE 12,14M C-D </v>
          </cell>
          <cell r="F1563" t="str">
            <v>h</v>
          </cell>
        </row>
        <row r="1564">
          <cell r="B1564" t="str">
            <v>15.1.314</v>
          </cell>
          <cell r="D1564" t="str">
            <v>72.26.03.01</v>
          </cell>
          <cell r="E1564" t="str">
            <v>EQ.VIS.OAE 7,62M C-A</v>
          </cell>
          <cell r="F1564" t="str">
            <v>h</v>
          </cell>
        </row>
        <row r="1565">
          <cell r="B1565" t="str">
            <v>15.1.315</v>
          </cell>
          <cell r="D1565" t="str">
            <v>72.26.03.02</v>
          </cell>
          <cell r="E1565" t="str">
            <v>EQ.VIS.OAE 7,62M C-B</v>
          </cell>
          <cell r="F1565" t="str">
            <v>h</v>
          </cell>
        </row>
        <row r="1566">
          <cell r="B1566" t="str">
            <v>15.1.316</v>
          </cell>
          <cell r="D1566" t="str">
            <v>72.26.03.03</v>
          </cell>
          <cell r="E1566" t="str">
            <v>EQ.VIS.OAE 7,62M C-C</v>
          </cell>
          <cell r="F1566" t="str">
            <v>h</v>
          </cell>
        </row>
        <row r="1567">
          <cell r="B1567" t="str">
            <v>15.1.317</v>
          </cell>
          <cell r="D1567" t="str">
            <v>72.26.03.04</v>
          </cell>
          <cell r="E1567" t="str">
            <v>EQ.VIS.OAE 7,62M C-D</v>
          </cell>
          <cell r="F1567" t="str">
            <v>h</v>
          </cell>
        </row>
        <row r="1568">
          <cell r="B1568" t="str">
            <v>15.1.318</v>
          </cell>
          <cell r="D1568" t="str">
            <v xml:space="preserve">72.26.04.06 </v>
          </cell>
          <cell r="E1568" t="str">
            <v>E. LAB. CAMPO/SEDE C-F</v>
          </cell>
          <cell r="F1568" t="str">
            <v>equip. mensal</v>
          </cell>
        </row>
        <row r="1569">
          <cell r="B1569" t="str">
            <v>15.1.319</v>
          </cell>
          <cell r="D1569" t="str">
            <v>72.27.01.01</v>
          </cell>
          <cell r="E1569" t="str">
            <v>ESC.H.S/ES.0,7M3 C-A</v>
          </cell>
          <cell r="F1569" t="str">
            <v>h</v>
          </cell>
        </row>
        <row r="1570">
          <cell r="B1570" t="str">
            <v>15.1.320</v>
          </cell>
          <cell r="D1570" t="str">
            <v>72.27.01.02</v>
          </cell>
          <cell r="E1570" t="str">
            <v>ESC.H.S/ES.0,7M3 C-B</v>
          </cell>
          <cell r="F1570" t="str">
            <v>h</v>
          </cell>
        </row>
        <row r="1571">
          <cell r="B1571" t="str">
            <v>15.1.321</v>
          </cell>
          <cell r="D1571" t="str">
            <v>72.27.01.03</v>
          </cell>
          <cell r="E1571" t="str">
            <v>ESC.H.S/ES.0,7M3 C-C</v>
          </cell>
          <cell r="F1571" t="str">
            <v>h</v>
          </cell>
        </row>
        <row r="1572">
          <cell r="B1572" t="str">
            <v>15.1.322</v>
          </cell>
          <cell r="D1572" t="str">
            <v>72.27.01.04</v>
          </cell>
          <cell r="E1572" t="str">
            <v>ESC.H.S/ES.0,7M3 C-D</v>
          </cell>
          <cell r="F1572" t="str">
            <v>h</v>
          </cell>
        </row>
        <row r="1573">
          <cell r="B1573" t="str">
            <v>15.1.323</v>
          </cell>
          <cell r="D1573" t="str">
            <v>72.27.02.01</v>
          </cell>
          <cell r="E1573" t="str">
            <v>ESC.H.S/ES.0,6M3 C-A</v>
          </cell>
          <cell r="F1573" t="str">
            <v>h</v>
          </cell>
        </row>
        <row r="1574">
          <cell r="B1574" t="str">
            <v>15.1.324</v>
          </cell>
          <cell r="D1574" t="str">
            <v>72.27.02.02</v>
          </cell>
          <cell r="E1574" t="str">
            <v xml:space="preserve">ESC.H.S/ES.0,6M3 C-B </v>
          </cell>
          <cell r="F1574" t="str">
            <v>h</v>
          </cell>
        </row>
        <row r="1575">
          <cell r="B1575" t="str">
            <v>15.1.325</v>
          </cell>
          <cell r="D1575" t="str">
            <v>72.27.02.03</v>
          </cell>
          <cell r="E1575" t="str">
            <v>ESC.H.S/ES.0,6M3 C-C</v>
          </cell>
          <cell r="F1575" t="str">
            <v>h</v>
          </cell>
        </row>
        <row r="1576">
          <cell r="B1576" t="str">
            <v>15.1.326</v>
          </cell>
          <cell r="D1576" t="str">
            <v>72.27.02.04</v>
          </cell>
          <cell r="E1576" t="str">
            <v>ESC.H.S/ES.0,6M3 C-D</v>
          </cell>
          <cell r="F1576" t="str">
            <v>h</v>
          </cell>
        </row>
        <row r="1577">
          <cell r="B1577" t="str">
            <v>15.1.327</v>
          </cell>
          <cell r="D1577" t="str">
            <v>72.27.03.01</v>
          </cell>
          <cell r="E1577" t="str">
            <v xml:space="preserve">ESC.H.S/ES.0,62M3 C-A </v>
          </cell>
          <cell r="F1577" t="str">
            <v>h</v>
          </cell>
        </row>
        <row r="1578">
          <cell r="B1578" t="str">
            <v>15.1.328</v>
          </cell>
          <cell r="D1578" t="str">
            <v>72.27.03.02</v>
          </cell>
          <cell r="E1578" t="str">
            <v>ESC.H.S/ES.0,62M3 C-B</v>
          </cell>
          <cell r="F1578" t="str">
            <v>h</v>
          </cell>
        </row>
        <row r="1579">
          <cell r="B1579" t="str">
            <v>15.1.329</v>
          </cell>
          <cell r="D1579" t="str">
            <v>72.27.03.03</v>
          </cell>
          <cell r="E1579" t="str">
            <v>ESC.H.S/ES.0,62M3 C-C</v>
          </cell>
          <cell r="F1579" t="str">
            <v>h</v>
          </cell>
        </row>
        <row r="1580">
          <cell r="B1580" t="str">
            <v>15.1.330</v>
          </cell>
          <cell r="D1580" t="str">
            <v>72.27.03.04</v>
          </cell>
          <cell r="E1580" t="str">
            <v>ESC.H.S/ES.0,62M3 C-D</v>
          </cell>
          <cell r="F1580" t="str">
            <v>h</v>
          </cell>
        </row>
        <row r="1581">
          <cell r="B1581" t="str">
            <v>15.1.331</v>
          </cell>
          <cell r="D1581" t="str">
            <v>72.27.04.01</v>
          </cell>
          <cell r="E1581" t="str">
            <v>ESC.H.S/ES.2,2M3 C-A</v>
          </cell>
          <cell r="F1581" t="str">
            <v>h</v>
          </cell>
        </row>
        <row r="1582">
          <cell r="B1582" t="str">
            <v>15.1.332</v>
          </cell>
          <cell r="D1582" t="str">
            <v>72.27.04.02</v>
          </cell>
          <cell r="E1582" t="str">
            <v>ESC.H.S/ES.2,2M3 C-B</v>
          </cell>
          <cell r="F1582" t="str">
            <v>h</v>
          </cell>
        </row>
        <row r="1583">
          <cell r="B1583" t="str">
            <v>15.1.333</v>
          </cell>
          <cell r="D1583" t="str">
            <v>72.27.04.03</v>
          </cell>
          <cell r="E1583" t="str">
            <v>ESC.H.S/ES.2,2M3 C-C</v>
          </cell>
          <cell r="F1583" t="str">
            <v>h</v>
          </cell>
        </row>
        <row r="1584">
          <cell r="B1584" t="str">
            <v>15.1.334</v>
          </cell>
          <cell r="D1584" t="str">
            <v>72.27.04.04</v>
          </cell>
          <cell r="E1584" t="str">
            <v>ESC.H.S/ES.2,2M3 C-D</v>
          </cell>
          <cell r="F1584" t="str">
            <v>h</v>
          </cell>
        </row>
        <row r="1585">
          <cell r="B1585" t="str">
            <v>15.1.335</v>
          </cell>
          <cell r="D1585" t="str">
            <v>72.27.05.01</v>
          </cell>
          <cell r="E1585" t="str">
            <v>ESC.H.S/PN0,25M3 C-A</v>
          </cell>
          <cell r="F1585" t="str">
            <v>h</v>
          </cell>
        </row>
        <row r="1586">
          <cell r="B1586" t="str">
            <v>15.1.336</v>
          </cell>
          <cell r="D1586" t="str">
            <v>72.27.05.02</v>
          </cell>
          <cell r="E1586" t="str">
            <v>ESC.H.S/PN0,25M3 C-B</v>
          </cell>
          <cell r="F1586" t="str">
            <v>h</v>
          </cell>
        </row>
        <row r="1587">
          <cell r="B1587" t="str">
            <v>15.1.337</v>
          </cell>
          <cell r="D1587" t="str">
            <v>72.27.05.03</v>
          </cell>
          <cell r="E1587" t="str">
            <v>ESC.H.S/PN0,25M3 C-C</v>
          </cell>
          <cell r="F1587" t="str">
            <v>h</v>
          </cell>
        </row>
        <row r="1588">
          <cell r="B1588" t="str">
            <v>15.1.338</v>
          </cell>
          <cell r="D1588" t="str">
            <v>72.27.05.04</v>
          </cell>
          <cell r="E1588" t="str">
            <v>ESC.H.S/PN0,25M3 C-D</v>
          </cell>
          <cell r="F1588" t="str">
            <v>h</v>
          </cell>
        </row>
        <row r="1589">
          <cell r="B1589" t="str">
            <v>15.1.339</v>
          </cell>
          <cell r="D1589" t="str">
            <v>72.28.01.01</v>
          </cell>
          <cell r="E1589" t="str">
            <v>EMPILHAD.2500KG C-A</v>
          </cell>
          <cell r="F1589" t="str">
            <v>h</v>
          </cell>
        </row>
        <row r="1590">
          <cell r="B1590" t="str">
            <v>15.1.340</v>
          </cell>
          <cell r="D1590" t="str">
            <v>72.28.01.02</v>
          </cell>
          <cell r="E1590" t="str">
            <v>EMPILHAD.2500KG C-B</v>
          </cell>
          <cell r="F1590" t="str">
            <v>h</v>
          </cell>
        </row>
        <row r="1591">
          <cell r="B1591" t="str">
            <v>15.1.341</v>
          </cell>
          <cell r="D1591" t="str">
            <v>72.28.01.03</v>
          </cell>
          <cell r="E1591" t="str">
            <v xml:space="preserve">EMPILHAD.2500KG C-C </v>
          </cell>
          <cell r="F1591" t="str">
            <v>h</v>
          </cell>
        </row>
        <row r="1592">
          <cell r="B1592" t="str">
            <v>15.1.342</v>
          </cell>
          <cell r="D1592" t="str">
            <v>72.28.01.04</v>
          </cell>
          <cell r="E1592" t="str">
            <v>EMPILHAD.2500KG C-D</v>
          </cell>
          <cell r="F1592" t="str">
            <v>h</v>
          </cell>
        </row>
        <row r="1593">
          <cell r="B1593" t="str">
            <v>15.1.343</v>
          </cell>
          <cell r="D1593" t="str">
            <v>72.28.02.01</v>
          </cell>
          <cell r="E1593" t="str">
            <v>EMPILHAD.5000KG C-A</v>
          </cell>
          <cell r="F1593" t="str">
            <v>h</v>
          </cell>
        </row>
        <row r="1594">
          <cell r="B1594" t="str">
            <v>15.1.344</v>
          </cell>
          <cell r="D1594" t="str">
            <v>72.28.02.02</v>
          </cell>
          <cell r="E1594" t="str">
            <v>EMPILHAD.5000KG C-B</v>
          </cell>
          <cell r="F1594" t="str">
            <v>h</v>
          </cell>
        </row>
        <row r="1595">
          <cell r="B1595" t="str">
            <v>15.1.345</v>
          </cell>
          <cell r="D1595" t="str">
            <v>72.28.02.03</v>
          </cell>
          <cell r="E1595" t="str">
            <v>EMPILHAD.5000KG C-C</v>
          </cell>
          <cell r="F1595" t="str">
            <v>h</v>
          </cell>
        </row>
        <row r="1596">
          <cell r="B1596" t="str">
            <v>15.1.346</v>
          </cell>
          <cell r="D1596" t="str">
            <v>72.28.02.04</v>
          </cell>
          <cell r="E1596" t="str">
            <v>EMPILHAD.5000KG C-D</v>
          </cell>
          <cell r="F1596" t="str">
            <v>h</v>
          </cell>
        </row>
        <row r="1597">
          <cell r="B1597" t="str">
            <v>15.1.347</v>
          </cell>
          <cell r="D1597" t="str">
            <v>72.29.01.01</v>
          </cell>
          <cell r="E1597" t="str">
            <v>FRES.F.S/PN 150 C-A</v>
          </cell>
          <cell r="F1597" t="str">
            <v>h</v>
          </cell>
        </row>
        <row r="1598">
          <cell r="B1598" t="str">
            <v>15.1.348</v>
          </cell>
          <cell r="D1598" t="str">
            <v>72.29.01.02</v>
          </cell>
          <cell r="E1598" t="str">
            <v>FRES.F.S/PN 150 C-B</v>
          </cell>
          <cell r="F1598" t="str">
            <v>h</v>
          </cell>
        </row>
        <row r="1599">
          <cell r="B1599" t="str">
            <v>15.1.349</v>
          </cell>
          <cell r="D1599" t="str">
            <v>72.29.01.03</v>
          </cell>
          <cell r="E1599" t="str">
            <v xml:space="preserve">FRES.F.S/PN 150 C-C </v>
          </cell>
          <cell r="F1599" t="str">
            <v>h</v>
          </cell>
        </row>
        <row r="1600">
          <cell r="B1600" t="str">
            <v>15.1.350</v>
          </cell>
          <cell r="D1600" t="str">
            <v>72.29.01.04</v>
          </cell>
          <cell r="E1600" t="str">
            <v>FRES.F.S/PN 150 C-D</v>
          </cell>
          <cell r="F1600" t="str">
            <v>h</v>
          </cell>
        </row>
        <row r="1601">
          <cell r="B1601" t="str">
            <v>15.1.351</v>
          </cell>
          <cell r="D1601" t="str">
            <v>72.29.02.01</v>
          </cell>
          <cell r="E1601" t="str">
            <v>FRES.F.S/EST.403 C-A</v>
          </cell>
          <cell r="F1601" t="str">
            <v>h</v>
          </cell>
        </row>
        <row r="1602">
          <cell r="B1602" t="str">
            <v>15.1.352</v>
          </cell>
          <cell r="D1602" t="str">
            <v>72.29.02.02</v>
          </cell>
          <cell r="E1602" t="str">
            <v>FRES.F.S/EST.403 C-B</v>
          </cell>
          <cell r="F1602" t="str">
            <v>h</v>
          </cell>
        </row>
        <row r="1603">
          <cell r="B1603" t="str">
            <v>15.1.353</v>
          </cell>
          <cell r="D1603" t="str">
            <v>72.29.02.03</v>
          </cell>
          <cell r="E1603" t="str">
            <v>FRES.F.S/EST.403 C-C</v>
          </cell>
          <cell r="F1603" t="str">
            <v>h</v>
          </cell>
        </row>
        <row r="1604">
          <cell r="B1604" t="str">
            <v>15.1.354</v>
          </cell>
          <cell r="D1604" t="str">
            <v>72.29.02.04</v>
          </cell>
          <cell r="E1604" t="str">
            <v>FRES.F.S/EST.403 C-D</v>
          </cell>
          <cell r="F1604" t="str">
            <v>h</v>
          </cell>
        </row>
        <row r="1605">
          <cell r="B1605" t="str">
            <v>15.1.355</v>
          </cell>
          <cell r="D1605" t="str">
            <v>72.31.01.01</v>
          </cell>
          <cell r="E1605" t="str">
            <v>GRUP.GERAD.40KVA C-A</v>
          </cell>
          <cell r="F1605" t="str">
            <v>h</v>
          </cell>
        </row>
        <row r="1606">
          <cell r="B1606" t="str">
            <v>15.1.356</v>
          </cell>
          <cell r="D1606" t="str">
            <v>72.31.01.02</v>
          </cell>
          <cell r="E1606" t="str">
            <v>GRUP.GERAD.40KVA C-B</v>
          </cell>
          <cell r="F1606" t="str">
            <v>h</v>
          </cell>
        </row>
        <row r="1607">
          <cell r="B1607" t="str">
            <v>15.1.357</v>
          </cell>
          <cell r="D1607" t="str">
            <v>72.31.01.03</v>
          </cell>
          <cell r="E1607" t="str">
            <v>GRUP.GERAD.40KVA C-C</v>
          </cell>
          <cell r="F1607" t="str">
            <v>h</v>
          </cell>
        </row>
        <row r="1608">
          <cell r="B1608" t="str">
            <v>15.1.358</v>
          </cell>
          <cell r="D1608" t="str">
            <v>72.31.01.04</v>
          </cell>
          <cell r="E1608" t="str">
            <v>GRUP.GERAD.40 KVA C-D</v>
          </cell>
          <cell r="F1608" t="str">
            <v>h</v>
          </cell>
        </row>
        <row r="1609">
          <cell r="B1609" t="str">
            <v>15.1.359</v>
          </cell>
          <cell r="D1609" t="str">
            <v>72.31.02.01</v>
          </cell>
          <cell r="E1609" t="str">
            <v>GRUP.GERAD.55 KVA C-A</v>
          </cell>
          <cell r="F1609" t="str">
            <v>h</v>
          </cell>
        </row>
        <row r="1610">
          <cell r="B1610" t="str">
            <v>15.1.360</v>
          </cell>
          <cell r="D1610" t="str">
            <v>72.31.02.02</v>
          </cell>
          <cell r="E1610" t="str">
            <v>GRUP.GERAD.55 KVA C-B</v>
          </cell>
          <cell r="F1610" t="str">
            <v>h</v>
          </cell>
        </row>
        <row r="1611">
          <cell r="B1611" t="str">
            <v>15.1.361</v>
          </cell>
          <cell r="D1611" t="str">
            <v>72.31.02.03</v>
          </cell>
          <cell r="E1611" t="str">
            <v>GRUP.GERAD.55 KVA C-C</v>
          </cell>
          <cell r="F1611" t="str">
            <v>h</v>
          </cell>
        </row>
        <row r="1612">
          <cell r="B1612" t="str">
            <v>15.1.362</v>
          </cell>
          <cell r="D1612" t="str">
            <v>72.31.02.04</v>
          </cell>
          <cell r="E1612" t="str">
            <v>GRUP.GERAD.55 KVA C-D</v>
          </cell>
          <cell r="F1612" t="str">
            <v>h</v>
          </cell>
        </row>
        <row r="1613">
          <cell r="B1613" t="str">
            <v>15.1.363</v>
          </cell>
          <cell r="D1613" t="str">
            <v>72.31.03.01</v>
          </cell>
          <cell r="E1613" t="str">
            <v>GRUP.GERAD.83 KVA C-A</v>
          </cell>
          <cell r="F1613" t="str">
            <v>h</v>
          </cell>
        </row>
        <row r="1614">
          <cell r="B1614" t="str">
            <v>15.1.364</v>
          </cell>
          <cell r="D1614" t="str">
            <v>72.31.03.02</v>
          </cell>
          <cell r="E1614" t="str">
            <v>GRUP.GERAD.83 KVA C-B</v>
          </cell>
          <cell r="F1614" t="str">
            <v>h</v>
          </cell>
        </row>
        <row r="1615">
          <cell r="B1615" t="str">
            <v>15.1.365</v>
          </cell>
          <cell r="D1615" t="str">
            <v>72.31.03.03</v>
          </cell>
          <cell r="E1615" t="str">
            <v>GRUP.GERAD.83 KVA C-C</v>
          </cell>
          <cell r="F1615" t="str">
            <v>h</v>
          </cell>
        </row>
        <row r="1616">
          <cell r="B1616" t="str">
            <v>15.1.366</v>
          </cell>
          <cell r="D1616" t="str">
            <v>72.31.03.04</v>
          </cell>
          <cell r="E1616" t="str">
            <v>GRUP.GERAD.83 KVA C-D</v>
          </cell>
          <cell r="F1616" t="str">
            <v>h</v>
          </cell>
        </row>
        <row r="1617">
          <cell r="B1617" t="str">
            <v>15.1.367</v>
          </cell>
          <cell r="D1617" t="str">
            <v>72.31.04.01</v>
          </cell>
          <cell r="E1617" t="str">
            <v>G.GERADOR 115 KVA C-A</v>
          </cell>
          <cell r="F1617" t="str">
            <v>h</v>
          </cell>
        </row>
        <row r="1618">
          <cell r="B1618" t="str">
            <v>15.1.368</v>
          </cell>
          <cell r="D1618" t="str">
            <v>72.31.04.02</v>
          </cell>
          <cell r="E1618" t="str">
            <v>G.GERADOR 115 KVA C-B</v>
          </cell>
          <cell r="F1618" t="str">
            <v>h</v>
          </cell>
        </row>
        <row r="1619">
          <cell r="B1619" t="str">
            <v>15.1.369</v>
          </cell>
          <cell r="D1619" t="str">
            <v>72.31.04.03</v>
          </cell>
          <cell r="E1619" t="str">
            <v>G.GERADOR 115 KVA C-C</v>
          </cell>
          <cell r="F1619" t="str">
            <v>h</v>
          </cell>
        </row>
        <row r="1620">
          <cell r="B1620" t="str">
            <v>15.1.370</v>
          </cell>
          <cell r="D1620" t="str">
            <v>72.31.04.04</v>
          </cell>
          <cell r="E1620" t="str">
            <v>G.GERADOR 115 KVA C-D</v>
          </cell>
          <cell r="F1620" t="str">
            <v>h</v>
          </cell>
        </row>
        <row r="1621">
          <cell r="B1621" t="str">
            <v>15.1.371</v>
          </cell>
          <cell r="D1621" t="str">
            <v>72.31.05.01</v>
          </cell>
          <cell r="E1621" t="str">
            <v>G.GER.POR.3,5KVA C-A</v>
          </cell>
          <cell r="F1621" t="str">
            <v>h</v>
          </cell>
        </row>
        <row r="1622">
          <cell r="B1622" t="str">
            <v>15.1.372</v>
          </cell>
          <cell r="D1622" t="str">
            <v>72.31.05.02</v>
          </cell>
          <cell r="E1622" t="str">
            <v>G.GER.POR.3,5KVA C-B</v>
          </cell>
          <cell r="F1622" t="str">
            <v>h</v>
          </cell>
        </row>
        <row r="1623">
          <cell r="B1623" t="str">
            <v>15.1.373</v>
          </cell>
          <cell r="D1623" t="str">
            <v>72.31.05.03</v>
          </cell>
          <cell r="E1623" t="str">
            <v>G.GER.POR.3,5KVA C-C</v>
          </cell>
          <cell r="F1623" t="str">
            <v>h</v>
          </cell>
        </row>
        <row r="1624">
          <cell r="B1624" t="str">
            <v>15.1.374</v>
          </cell>
          <cell r="D1624" t="str">
            <v>72.31.05.04</v>
          </cell>
          <cell r="E1624" t="str">
            <v>G.GER.POR.3,5KVA C-D</v>
          </cell>
          <cell r="F1624" t="str">
            <v>h</v>
          </cell>
        </row>
        <row r="1625">
          <cell r="B1625" t="str">
            <v>15.1.375</v>
          </cell>
          <cell r="D1625" t="str">
            <v>72.31.06.01</v>
          </cell>
          <cell r="E1625" t="str">
            <v>G.GER.POR.7KVA C-A</v>
          </cell>
          <cell r="F1625" t="str">
            <v>h</v>
          </cell>
        </row>
        <row r="1626">
          <cell r="B1626" t="str">
            <v>15.1.376</v>
          </cell>
          <cell r="D1626" t="str">
            <v>72.31.06.02</v>
          </cell>
          <cell r="E1626" t="str">
            <v>G.GER.POR.7KVA C-B</v>
          </cell>
          <cell r="F1626" t="str">
            <v>h</v>
          </cell>
        </row>
        <row r="1627">
          <cell r="B1627" t="str">
            <v>15.1.377</v>
          </cell>
          <cell r="D1627" t="str">
            <v>72.31.06.03</v>
          </cell>
          <cell r="E1627" t="str">
            <v>G.GER.POR.7KVA C-C</v>
          </cell>
          <cell r="F1627" t="str">
            <v>h</v>
          </cell>
        </row>
        <row r="1628">
          <cell r="B1628" t="str">
            <v>15.1.378</v>
          </cell>
          <cell r="D1628" t="str">
            <v>72.31.06.04</v>
          </cell>
          <cell r="E1628" t="str">
            <v>G.GER.POR.7KVA C-D</v>
          </cell>
          <cell r="F1628" t="str">
            <v>h</v>
          </cell>
        </row>
        <row r="1629">
          <cell r="B1629" t="str">
            <v>15.1.379</v>
          </cell>
          <cell r="D1629" t="str">
            <v>72.32.01.01</v>
          </cell>
          <cell r="E1629" t="str">
            <v>GUIN.ELET.COL.30MC-A</v>
          </cell>
          <cell r="F1629" t="str">
            <v>h</v>
          </cell>
        </row>
        <row r="1630">
          <cell r="B1630" t="str">
            <v>15.1.380</v>
          </cell>
          <cell r="D1630" t="str">
            <v>72.32.01.02</v>
          </cell>
          <cell r="E1630" t="str">
            <v>GUIN.ELET.COL.30MC-B</v>
          </cell>
          <cell r="F1630" t="str">
            <v>h</v>
          </cell>
        </row>
        <row r="1631">
          <cell r="B1631" t="str">
            <v>15.1.381</v>
          </cell>
          <cell r="D1631" t="str">
            <v>72.32.01.03</v>
          </cell>
          <cell r="E1631" t="str">
            <v>GUIN.ELET.COL.30MC-C</v>
          </cell>
          <cell r="F1631" t="str">
            <v>h</v>
          </cell>
        </row>
        <row r="1632">
          <cell r="B1632" t="str">
            <v>15.1.382</v>
          </cell>
          <cell r="D1632" t="str">
            <v>72.32.01.04</v>
          </cell>
          <cell r="E1632" t="str">
            <v>GUIN.ELET.COL.30MC-D</v>
          </cell>
          <cell r="F1632" t="str">
            <v>h</v>
          </cell>
        </row>
        <row r="1633">
          <cell r="B1633" t="str">
            <v>15.1.383</v>
          </cell>
          <cell r="D1633" t="str">
            <v>72.32.02.01</v>
          </cell>
          <cell r="E1633" t="str">
            <v>GUIN.ELET.EL.30M C-A</v>
          </cell>
          <cell r="F1633" t="str">
            <v>h</v>
          </cell>
        </row>
        <row r="1634">
          <cell r="B1634" t="str">
            <v>15.1.384</v>
          </cell>
          <cell r="D1634" t="str">
            <v>72.32.02.02</v>
          </cell>
          <cell r="E1634" t="str">
            <v>GUIN.ELET.EL.30M C-B</v>
          </cell>
          <cell r="F1634" t="str">
            <v>h</v>
          </cell>
        </row>
        <row r="1635">
          <cell r="B1635" t="str">
            <v>15.1.385</v>
          </cell>
          <cell r="D1635" t="str">
            <v>72.32.02.03</v>
          </cell>
          <cell r="E1635" t="str">
            <v>GUIN.ELET.EL.30M C-C</v>
          </cell>
          <cell r="F1635" t="str">
            <v>h</v>
          </cell>
        </row>
        <row r="1636">
          <cell r="B1636" t="str">
            <v>15.1.386</v>
          </cell>
          <cell r="D1636" t="str">
            <v>72.32.02.04</v>
          </cell>
          <cell r="E1636" t="str">
            <v>GUIN.ELET.EL.30M C-D</v>
          </cell>
          <cell r="F1636" t="str">
            <v>h</v>
          </cell>
        </row>
        <row r="1637">
          <cell r="B1637" t="str">
            <v>15.1.387</v>
          </cell>
          <cell r="D1637" t="str">
            <v>72.33.01.01</v>
          </cell>
          <cell r="E1637" t="str">
            <v>GUIN.H.S/PN 20T C-A</v>
          </cell>
          <cell r="F1637" t="str">
            <v>h</v>
          </cell>
        </row>
        <row r="1638">
          <cell r="B1638" t="str">
            <v>15.1.388</v>
          </cell>
          <cell r="D1638" t="str">
            <v>72.33.01.02</v>
          </cell>
          <cell r="E1638" t="str">
            <v>GUIN.H.S/PN 20T C-B h</v>
          </cell>
          <cell r="F1638" t="str">
            <v>h</v>
          </cell>
        </row>
        <row r="1639">
          <cell r="B1639" t="str">
            <v>15.1.389</v>
          </cell>
          <cell r="D1639" t="str">
            <v>72.33.01.03</v>
          </cell>
          <cell r="E1639" t="str">
            <v>GUIN.H.S/PN 20T C-C</v>
          </cell>
          <cell r="F1639" t="str">
            <v>h</v>
          </cell>
        </row>
        <row r="1640">
          <cell r="B1640" t="str">
            <v>15.1.390</v>
          </cell>
          <cell r="D1640" t="str">
            <v>72.33.01.04</v>
          </cell>
          <cell r="E1640" t="str">
            <v>GUIN.H.S/PN 20T C-D</v>
          </cell>
          <cell r="F1640" t="str">
            <v>h</v>
          </cell>
        </row>
        <row r="1641">
          <cell r="B1641" t="str">
            <v>15.1.391</v>
          </cell>
          <cell r="D1641" t="str">
            <v>72.33.02.01</v>
          </cell>
          <cell r="E1641" t="str">
            <v>GUIN.H.S/PN27,2T C-A</v>
          </cell>
          <cell r="F1641" t="str">
            <v>h</v>
          </cell>
        </row>
        <row r="1642">
          <cell r="B1642" t="str">
            <v>15.1.392</v>
          </cell>
          <cell r="D1642" t="str">
            <v>72.33.02.02</v>
          </cell>
          <cell r="E1642" t="str">
            <v>GUIN.H.S/PN27,2T C-B</v>
          </cell>
          <cell r="F1642" t="str">
            <v>h</v>
          </cell>
        </row>
        <row r="1643">
          <cell r="B1643" t="str">
            <v>15.1.393</v>
          </cell>
          <cell r="D1643" t="str">
            <v>72.33.02.03</v>
          </cell>
          <cell r="E1643" t="str">
            <v>GUIN.H.S/PN27,2T C-C</v>
          </cell>
          <cell r="F1643" t="str">
            <v>h</v>
          </cell>
        </row>
        <row r="1644">
          <cell r="B1644" t="str">
            <v>15.1.394</v>
          </cell>
          <cell r="D1644" t="str">
            <v>72.33.02.04</v>
          </cell>
          <cell r="E1644" t="str">
            <v>GUIN.H.S/PN27,2T C-D</v>
          </cell>
          <cell r="F1644" t="str">
            <v>h</v>
          </cell>
        </row>
        <row r="1645">
          <cell r="B1645" t="str">
            <v>15.1.395</v>
          </cell>
          <cell r="D1645" t="str">
            <v>72.34.01.01</v>
          </cell>
          <cell r="E1645" t="str">
            <v>LAVA JATO 200L/H C-A</v>
          </cell>
          <cell r="F1645" t="str">
            <v>h</v>
          </cell>
        </row>
        <row r="1646">
          <cell r="B1646" t="str">
            <v>15.1.396</v>
          </cell>
          <cell r="D1646" t="str">
            <v>72.34.01.02</v>
          </cell>
          <cell r="E1646" t="str">
            <v xml:space="preserve">LAVA JATO 200L/H C-B </v>
          </cell>
          <cell r="F1646" t="str">
            <v>h</v>
          </cell>
        </row>
        <row r="1647">
          <cell r="B1647" t="str">
            <v>15.1.397</v>
          </cell>
          <cell r="D1647" t="str">
            <v>72.34.01.03</v>
          </cell>
          <cell r="E1647" t="str">
            <v>LAVA JATO 200L/H C-C</v>
          </cell>
          <cell r="F1647" t="str">
            <v>h</v>
          </cell>
        </row>
        <row r="1648">
          <cell r="B1648" t="str">
            <v>15.1.398</v>
          </cell>
          <cell r="D1648" t="str">
            <v>72.34.01.04</v>
          </cell>
          <cell r="E1648" t="str">
            <v>LAVA JATO 200L/H C-D</v>
          </cell>
          <cell r="F1648" t="str">
            <v>h</v>
          </cell>
        </row>
        <row r="1649">
          <cell r="B1649" t="str">
            <v>15.1.399</v>
          </cell>
          <cell r="D1649" t="str">
            <v>72.35.01.01</v>
          </cell>
          <cell r="E1649" t="str">
            <v>MAR.ROMP.PN.11,2 C-A</v>
          </cell>
          <cell r="F1649" t="str">
            <v>h</v>
          </cell>
        </row>
        <row r="1650">
          <cell r="B1650" t="str">
            <v>15.1.400</v>
          </cell>
          <cell r="D1650" t="str">
            <v>72.35.01.02</v>
          </cell>
          <cell r="E1650" t="str">
            <v>MAR.ROMP.PN.11,2 C-B</v>
          </cell>
          <cell r="F1650" t="str">
            <v>h</v>
          </cell>
        </row>
        <row r="1651">
          <cell r="B1651" t="str">
            <v>15.1.401</v>
          </cell>
          <cell r="D1651" t="str">
            <v>72.35.01.03</v>
          </cell>
          <cell r="E1651" t="str">
            <v>MAR.ROMP.PN.11,2 C-C</v>
          </cell>
          <cell r="F1651" t="str">
            <v>h</v>
          </cell>
        </row>
        <row r="1652">
          <cell r="B1652" t="str">
            <v>15.1.402</v>
          </cell>
          <cell r="D1652" t="str">
            <v>72.35.01.04</v>
          </cell>
          <cell r="E1652" t="str">
            <v>MAR.ROMP.PN.11,2 C-D</v>
          </cell>
          <cell r="F1652" t="str">
            <v>h</v>
          </cell>
        </row>
        <row r="1653">
          <cell r="B1653" t="str">
            <v>15.1.403</v>
          </cell>
          <cell r="D1653" t="str">
            <v xml:space="preserve">72.35.02.01 </v>
          </cell>
          <cell r="E1653" t="str">
            <v>MAR.ROMP.PN.35KG C-A</v>
          </cell>
          <cell r="F1653" t="str">
            <v>h</v>
          </cell>
        </row>
        <row r="1654">
          <cell r="B1654" t="str">
            <v>15.1.404</v>
          </cell>
          <cell r="D1654" t="str">
            <v xml:space="preserve">72.35.02.02 </v>
          </cell>
          <cell r="E1654" t="str">
            <v>MAR.ROMP.PN.35KG C-B</v>
          </cell>
          <cell r="F1654" t="str">
            <v>h</v>
          </cell>
        </row>
        <row r="1655">
          <cell r="B1655" t="str">
            <v>15.1.405</v>
          </cell>
          <cell r="D1655" t="str">
            <v>72.35.02.03</v>
          </cell>
          <cell r="E1655" t="str">
            <v>MAR.ROMP.PN.35KG C-C</v>
          </cell>
          <cell r="F1655" t="str">
            <v>h</v>
          </cell>
        </row>
        <row r="1656">
          <cell r="B1656" t="str">
            <v>15.1.406</v>
          </cell>
          <cell r="D1656" t="str">
            <v>72.35.02.04</v>
          </cell>
          <cell r="E1656" t="str">
            <v>MAR.ROMP.PN.35KG C-D</v>
          </cell>
          <cell r="F1656" t="str">
            <v>h</v>
          </cell>
        </row>
        <row r="1657">
          <cell r="B1657" t="str">
            <v>15.1.407</v>
          </cell>
          <cell r="D1657" t="str">
            <v>72.35.03.01</v>
          </cell>
          <cell r="E1657" t="str">
            <v>MAR.ROMP.PN.42KG C-A</v>
          </cell>
          <cell r="F1657" t="str">
            <v>h</v>
          </cell>
        </row>
        <row r="1658">
          <cell r="B1658" t="str">
            <v>15.1.408</v>
          </cell>
          <cell r="D1658" t="str">
            <v>72.35.03.02</v>
          </cell>
          <cell r="E1658" t="str">
            <v>MAR.ROMP.PN.42KG C-B</v>
          </cell>
          <cell r="F1658" t="str">
            <v>h</v>
          </cell>
        </row>
        <row r="1659">
          <cell r="B1659" t="str">
            <v>15.1.409</v>
          </cell>
          <cell r="D1659" t="str">
            <v>72.35.03.03</v>
          </cell>
          <cell r="E1659" t="str">
            <v>MAR.ROMP.PN.42KG C-C</v>
          </cell>
          <cell r="F1659" t="str">
            <v>h</v>
          </cell>
        </row>
        <row r="1660">
          <cell r="B1660" t="str">
            <v>15.1.410</v>
          </cell>
          <cell r="D1660" t="str">
            <v>72.35.03.04</v>
          </cell>
          <cell r="E1660" t="str">
            <v>MAR.ROMP.PN.42KG C-D</v>
          </cell>
          <cell r="F1660" t="str">
            <v>h</v>
          </cell>
        </row>
        <row r="1661">
          <cell r="B1661" t="str">
            <v>15.1.411</v>
          </cell>
          <cell r="D1661" t="str">
            <v xml:space="preserve">72.36.01.01 </v>
          </cell>
          <cell r="E1661" t="str">
            <v>ROMP.HIDR.ESC. C-A</v>
          </cell>
          <cell r="F1661" t="str">
            <v>h</v>
          </cell>
        </row>
        <row r="1662">
          <cell r="B1662" t="str">
            <v>15.1.412</v>
          </cell>
          <cell r="D1662" t="str">
            <v>72.36.01.02</v>
          </cell>
          <cell r="E1662" t="str">
            <v>ROMP.HIDR.ESC. C-B</v>
          </cell>
          <cell r="F1662" t="str">
            <v>h</v>
          </cell>
        </row>
        <row r="1663">
          <cell r="B1663" t="str">
            <v>15.1.413</v>
          </cell>
          <cell r="D1663" t="str">
            <v>72.36.01.03</v>
          </cell>
          <cell r="E1663" t="str">
            <v>ROMP.HIDR.ESC. C-C</v>
          </cell>
          <cell r="F1663" t="str">
            <v>h</v>
          </cell>
        </row>
        <row r="1664">
          <cell r="B1664" t="str">
            <v>15.1.414</v>
          </cell>
          <cell r="D1664" t="str">
            <v xml:space="preserve">72.36.01.04 </v>
          </cell>
          <cell r="E1664" t="str">
            <v>ROMP.HIDR.ESC. C-D</v>
          </cell>
          <cell r="F1664" t="str">
            <v>h</v>
          </cell>
        </row>
        <row r="1665">
          <cell r="B1665" t="str">
            <v>15.1.415</v>
          </cell>
          <cell r="D1665" t="str">
            <v>72.36.02.01</v>
          </cell>
          <cell r="E1665" t="str">
            <v>ROMP.HID.RETRO. C-A</v>
          </cell>
          <cell r="F1665" t="str">
            <v>h</v>
          </cell>
        </row>
        <row r="1666">
          <cell r="B1666" t="str">
            <v>15.1.416</v>
          </cell>
          <cell r="D1666" t="str">
            <v xml:space="preserve">72.36.02.02 </v>
          </cell>
          <cell r="E1666" t="str">
            <v>ROMP.HID.RETRO. C-B</v>
          </cell>
          <cell r="F1666" t="str">
            <v>h</v>
          </cell>
        </row>
        <row r="1667">
          <cell r="B1667" t="str">
            <v>15.1.417</v>
          </cell>
          <cell r="D1667" t="str">
            <v xml:space="preserve">72.36.02.03 </v>
          </cell>
          <cell r="E1667" t="str">
            <v>ROMP.HID.RETRO. C-C</v>
          </cell>
          <cell r="F1667" t="str">
            <v>h</v>
          </cell>
        </row>
        <row r="1668">
          <cell r="B1668" t="str">
            <v>15.1.418</v>
          </cell>
          <cell r="D1668" t="str">
            <v>72.36.02.04</v>
          </cell>
          <cell r="E1668" t="str">
            <v>ROMP.HID.RETRO. C-D</v>
          </cell>
          <cell r="F1668" t="str">
            <v>h</v>
          </cell>
        </row>
        <row r="1669">
          <cell r="B1669" t="str">
            <v>15.1.419</v>
          </cell>
          <cell r="D1669" t="str">
            <v>72.37.01.01</v>
          </cell>
          <cell r="E1669" t="str">
            <v>MOTONIV.RIPPER C-A</v>
          </cell>
          <cell r="F1669" t="str">
            <v>h</v>
          </cell>
        </row>
        <row r="1670">
          <cell r="B1670" t="str">
            <v>15.1.420</v>
          </cell>
          <cell r="D1670" t="str">
            <v>72.37.01.02</v>
          </cell>
          <cell r="E1670" t="str">
            <v>MOTONIV.RIPPER C-B</v>
          </cell>
          <cell r="F1670" t="str">
            <v>h</v>
          </cell>
        </row>
        <row r="1671">
          <cell r="B1671" t="str">
            <v>15.1.421</v>
          </cell>
          <cell r="D1671" t="str">
            <v>72.37.01.03</v>
          </cell>
          <cell r="E1671" t="str">
            <v>MOTONIV.RIPPER C-C</v>
          </cell>
          <cell r="F1671" t="str">
            <v>h</v>
          </cell>
        </row>
        <row r="1672">
          <cell r="B1672" t="str">
            <v>15.1.422</v>
          </cell>
          <cell r="D1672" t="str">
            <v>72.37.01.04</v>
          </cell>
          <cell r="E1672" t="str">
            <v>MOTONIV.RIPPER C-D</v>
          </cell>
          <cell r="F1672" t="str">
            <v>h</v>
          </cell>
        </row>
        <row r="1673">
          <cell r="B1673" t="str">
            <v>15.1.423</v>
          </cell>
          <cell r="D1673" t="str">
            <v xml:space="preserve">72.37.02.01 </v>
          </cell>
          <cell r="E1673" t="str">
            <v>MOTONIV.ESCARIF. C-A</v>
          </cell>
          <cell r="F1673" t="str">
            <v>h</v>
          </cell>
        </row>
        <row r="1674">
          <cell r="B1674" t="str">
            <v>15.1.424</v>
          </cell>
          <cell r="D1674" t="str">
            <v xml:space="preserve">72.37.02.02 </v>
          </cell>
          <cell r="E1674" t="str">
            <v>MOTONIV.ESCARIF. C-B</v>
          </cell>
          <cell r="F1674" t="str">
            <v>h</v>
          </cell>
        </row>
        <row r="1675">
          <cell r="B1675" t="str">
            <v>15.1.425</v>
          </cell>
          <cell r="D1675" t="str">
            <v xml:space="preserve">72.37.02.03 </v>
          </cell>
          <cell r="E1675" t="str">
            <v>MOTONIV.ESCARIF. C-C</v>
          </cell>
          <cell r="F1675" t="str">
            <v>h</v>
          </cell>
        </row>
        <row r="1676">
          <cell r="B1676" t="str">
            <v>15.1.426</v>
          </cell>
          <cell r="D1676" t="str">
            <v>72.37.02.04</v>
          </cell>
          <cell r="E1676" t="str">
            <v>MOTONIV.ESCARIF. C-D</v>
          </cell>
          <cell r="F1676" t="str">
            <v>h</v>
          </cell>
        </row>
        <row r="1677">
          <cell r="B1677" t="str">
            <v>15.1.427</v>
          </cell>
          <cell r="D1677" t="str">
            <v>72.38.01.01</v>
          </cell>
          <cell r="E1677" t="str">
            <v>MOTOSCRAPER 15M3 C-A</v>
          </cell>
          <cell r="F1677" t="str">
            <v>h</v>
          </cell>
        </row>
        <row r="1678">
          <cell r="B1678" t="str">
            <v>15.1.428</v>
          </cell>
          <cell r="D1678" t="str">
            <v>72.38.01.02</v>
          </cell>
          <cell r="E1678" t="str">
            <v>MOTOSCRAPER 15M3 C-B</v>
          </cell>
          <cell r="F1678" t="str">
            <v>h</v>
          </cell>
        </row>
        <row r="1679">
          <cell r="B1679" t="str">
            <v>15.1.429</v>
          </cell>
          <cell r="D1679" t="str">
            <v xml:space="preserve">72.38.01.03 </v>
          </cell>
          <cell r="E1679" t="str">
            <v>MOTOSCRAPER 15M3 C-C</v>
          </cell>
          <cell r="F1679" t="str">
            <v>h</v>
          </cell>
        </row>
        <row r="1680">
          <cell r="B1680" t="str">
            <v>15.1.430</v>
          </cell>
          <cell r="D1680" t="str">
            <v>72.38.01.04</v>
          </cell>
          <cell r="E1680" t="str">
            <v>MOTOSCRAPER 15M3 C-D</v>
          </cell>
          <cell r="F1680" t="str">
            <v>h</v>
          </cell>
        </row>
        <row r="1681">
          <cell r="B1681" t="str">
            <v>15.1.431</v>
          </cell>
          <cell r="D1681" t="str">
            <v xml:space="preserve">72.38.02.01 </v>
          </cell>
          <cell r="E1681" t="str">
            <v>MOTOSCRAPER 26M3 C-A</v>
          </cell>
          <cell r="F1681" t="str">
            <v>h</v>
          </cell>
        </row>
        <row r="1682">
          <cell r="B1682" t="str">
            <v>15.1.432</v>
          </cell>
          <cell r="D1682" t="str">
            <v xml:space="preserve">72.38.02.02 </v>
          </cell>
          <cell r="E1682" t="str">
            <v>MOTOSCRAPER 26M3 C-B</v>
          </cell>
          <cell r="F1682" t="str">
            <v>h</v>
          </cell>
        </row>
        <row r="1683">
          <cell r="B1683" t="str">
            <v>15.1.433</v>
          </cell>
          <cell r="D1683" t="str">
            <v xml:space="preserve">72.38.02.03 </v>
          </cell>
          <cell r="E1683" t="str">
            <v>MOTOSCRAPER 26M3 C-C</v>
          </cell>
          <cell r="F1683" t="str">
            <v>h</v>
          </cell>
        </row>
        <row r="1684">
          <cell r="B1684" t="str">
            <v>15.1.434</v>
          </cell>
          <cell r="D1684" t="str">
            <v xml:space="preserve">72.38.02.04 </v>
          </cell>
          <cell r="E1684" t="str">
            <v>MOTOSCRAPER 26M3 C-D</v>
          </cell>
          <cell r="F1684" t="str">
            <v>h</v>
          </cell>
        </row>
        <row r="1685">
          <cell r="B1685" t="str">
            <v>15.1.435</v>
          </cell>
          <cell r="D1685" t="str">
            <v xml:space="preserve">72.39.01.01 </v>
          </cell>
          <cell r="E1685" t="str">
            <v>MAQ.SOLDA ELETR. C-A</v>
          </cell>
          <cell r="F1685" t="str">
            <v>h</v>
          </cell>
        </row>
        <row r="1686">
          <cell r="B1686" t="str">
            <v>15.1.436</v>
          </cell>
          <cell r="D1686" t="str">
            <v xml:space="preserve">72.39.01.02 </v>
          </cell>
          <cell r="E1686" t="str">
            <v>MAQ.SOLDA ELETR. C-B</v>
          </cell>
          <cell r="F1686" t="str">
            <v>h</v>
          </cell>
        </row>
        <row r="1687">
          <cell r="B1687" t="str">
            <v>15.1.437</v>
          </cell>
          <cell r="D1687" t="str">
            <v>72.39.01.03</v>
          </cell>
          <cell r="E1687" t="str">
            <v>MAQ.SOLDA ELETR. C-C</v>
          </cell>
          <cell r="F1687" t="str">
            <v>h</v>
          </cell>
        </row>
        <row r="1688">
          <cell r="B1688" t="str">
            <v>15.1.438</v>
          </cell>
          <cell r="D1688" t="str">
            <v xml:space="preserve">72.39.01.04 </v>
          </cell>
          <cell r="E1688" t="str">
            <v>MAQ.SOLDA ELETR. C-D</v>
          </cell>
          <cell r="F1688" t="str">
            <v>h</v>
          </cell>
        </row>
        <row r="1689">
          <cell r="B1689" t="str">
            <v>15.1.439</v>
          </cell>
          <cell r="D1689" t="str">
            <v xml:space="preserve">72.39.02.01 </v>
          </cell>
          <cell r="E1689" t="str">
            <v>MAQ.SOLDA DIESEL C-A</v>
          </cell>
          <cell r="F1689" t="str">
            <v>h</v>
          </cell>
        </row>
        <row r="1690">
          <cell r="B1690" t="str">
            <v>15.1.440</v>
          </cell>
          <cell r="D1690" t="str">
            <v xml:space="preserve">72.39.02.02 </v>
          </cell>
          <cell r="E1690" t="str">
            <v>MAQ.SOLDA DIESEL C-B</v>
          </cell>
          <cell r="F1690" t="str">
            <v>h</v>
          </cell>
        </row>
        <row r="1691">
          <cell r="B1691" t="str">
            <v>15.1.441</v>
          </cell>
          <cell r="D1691" t="str">
            <v xml:space="preserve">72.39.02.03 </v>
          </cell>
          <cell r="E1691" t="str">
            <v>MAQ.SOLDA DIESEL C-C</v>
          </cell>
          <cell r="F1691" t="str">
            <v>h</v>
          </cell>
        </row>
        <row r="1692">
          <cell r="B1692" t="str">
            <v>15.1.442</v>
          </cell>
          <cell r="D1692" t="str">
            <v xml:space="preserve">72.39.02.04 </v>
          </cell>
          <cell r="E1692" t="str">
            <v>MAQ.SOLDA DIESEL C-D</v>
          </cell>
          <cell r="F1692" t="str">
            <v>h</v>
          </cell>
        </row>
        <row r="1693">
          <cell r="B1693" t="str">
            <v>15.1.443</v>
          </cell>
          <cell r="D1693" t="str">
            <v xml:space="preserve">72.39.03.01 </v>
          </cell>
          <cell r="E1693" t="str">
            <v>MACARICO CORTE C-A</v>
          </cell>
          <cell r="F1693" t="str">
            <v>h</v>
          </cell>
        </row>
        <row r="1694">
          <cell r="B1694" t="str">
            <v>15.1.444</v>
          </cell>
          <cell r="D1694" t="str">
            <v>72.39.03.02</v>
          </cell>
          <cell r="E1694" t="str">
            <v>MACARICO CORTE C-B</v>
          </cell>
          <cell r="F1694" t="str">
            <v>h</v>
          </cell>
        </row>
        <row r="1695">
          <cell r="B1695" t="str">
            <v>15.1.445</v>
          </cell>
          <cell r="D1695" t="str">
            <v xml:space="preserve">72.39.03.03 </v>
          </cell>
          <cell r="E1695" t="str">
            <v>MACARICO CORTE C-C</v>
          </cell>
          <cell r="F1695" t="str">
            <v>h</v>
          </cell>
        </row>
        <row r="1696">
          <cell r="B1696" t="str">
            <v>15.1.446</v>
          </cell>
          <cell r="D1696" t="str">
            <v>72.39.03.04</v>
          </cell>
          <cell r="E1696" t="str">
            <v>MACARICO CORTE C-D</v>
          </cell>
          <cell r="F1696" t="str">
            <v>h</v>
          </cell>
        </row>
        <row r="1697">
          <cell r="B1697" t="str">
            <v>15.1.447</v>
          </cell>
          <cell r="D1697" t="str">
            <v xml:space="preserve">72.40.01.01 </v>
          </cell>
          <cell r="E1697" t="str">
            <v>TEODOLITO C/TRIP.C-A</v>
          </cell>
          <cell r="F1697" t="str">
            <v>h</v>
          </cell>
        </row>
        <row r="1698">
          <cell r="B1698" t="str">
            <v>15.1.448</v>
          </cell>
          <cell r="D1698" t="str">
            <v xml:space="preserve">72.40.01.02 </v>
          </cell>
          <cell r="E1698" t="str">
            <v>TEODOLITO C/TRIP.C-B</v>
          </cell>
          <cell r="F1698" t="str">
            <v>h</v>
          </cell>
        </row>
        <row r="1699">
          <cell r="B1699" t="str">
            <v>15.1.449</v>
          </cell>
          <cell r="D1699" t="str">
            <v xml:space="preserve">72.40.01.03 </v>
          </cell>
          <cell r="E1699" t="str">
            <v>TEODOLITO C/TRIP.C-C</v>
          </cell>
          <cell r="F1699" t="str">
            <v>h</v>
          </cell>
        </row>
        <row r="1700">
          <cell r="B1700" t="str">
            <v>15.1.450</v>
          </cell>
          <cell r="D1700" t="str">
            <v xml:space="preserve">72.40.01.04 </v>
          </cell>
          <cell r="E1700" t="str">
            <v>TEODOLITO C/TRIP.C-D</v>
          </cell>
          <cell r="F1700" t="str">
            <v>h</v>
          </cell>
        </row>
        <row r="1701">
          <cell r="B1701" t="str">
            <v>15.1.451</v>
          </cell>
          <cell r="D1701" t="str">
            <v xml:space="preserve">72.40.02.01 </v>
          </cell>
          <cell r="E1701" t="str">
            <v xml:space="preserve">ESTACAO TOTAL C-A </v>
          </cell>
          <cell r="F1701" t="str">
            <v>h</v>
          </cell>
        </row>
        <row r="1702">
          <cell r="B1702" t="str">
            <v>15.1.452</v>
          </cell>
          <cell r="D1702" t="str">
            <v>72.40.02.02</v>
          </cell>
          <cell r="E1702" t="str">
            <v>ESTACAO TOTAL C-B</v>
          </cell>
          <cell r="F1702" t="str">
            <v>h</v>
          </cell>
        </row>
        <row r="1703">
          <cell r="B1703" t="str">
            <v>15.1.453</v>
          </cell>
          <cell r="D1703" t="str">
            <v xml:space="preserve">72.40.02.03 </v>
          </cell>
          <cell r="E1703" t="str">
            <v>ESTACAO TOTAL C-C</v>
          </cell>
          <cell r="F1703" t="str">
            <v>h</v>
          </cell>
        </row>
        <row r="1704">
          <cell r="B1704" t="str">
            <v>15.1.454</v>
          </cell>
          <cell r="D1704" t="str">
            <v xml:space="preserve">72.40.02.04 </v>
          </cell>
          <cell r="E1704" t="str">
            <v>ESTACAO TOTAL C-D</v>
          </cell>
          <cell r="F1704" t="str">
            <v>h</v>
          </cell>
        </row>
        <row r="1705">
          <cell r="B1705" t="str">
            <v>15.1.455</v>
          </cell>
          <cell r="D1705" t="str">
            <v xml:space="preserve">72.40.03.01 </v>
          </cell>
          <cell r="E1705" t="str">
            <v xml:space="preserve">NIVEL C/TRIPE C-A </v>
          </cell>
          <cell r="F1705" t="str">
            <v>h</v>
          </cell>
        </row>
        <row r="1706">
          <cell r="B1706" t="str">
            <v>15.1.456</v>
          </cell>
          <cell r="D1706" t="str">
            <v>72.40.03.02</v>
          </cell>
          <cell r="E1706" t="str">
            <v>NIVEL C/TRIPE C-B</v>
          </cell>
          <cell r="F1706" t="str">
            <v>h</v>
          </cell>
        </row>
        <row r="1707">
          <cell r="B1707" t="str">
            <v>15.1.457</v>
          </cell>
          <cell r="D1707" t="str">
            <v>72.40.03.03</v>
          </cell>
          <cell r="E1707" t="str">
            <v>NIVEL C/TRIPE C-C</v>
          </cell>
          <cell r="F1707" t="str">
            <v>h</v>
          </cell>
        </row>
        <row r="1708">
          <cell r="B1708" t="str">
            <v>15.1.458</v>
          </cell>
          <cell r="D1708" t="str">
            <v>72.40.03.04</v>
          </cell>
          <cell r="E1708" t="str">
            <v>NIVEL C/TRIPE C-D</v>
          </cell>
          <cell r="F1708" t="str">
            <v>h</v>
          </cell>
        </row>
        <row r="1709">
          <cell r="B1709" t="str">
            <v>15.1.459</v>
          </cell>
          <cell r="D1709" t="str">
            <v>72.41.01.01</v>
          </cell>
          <cell r="E1709" t="str">
            <v>PA CAR.S/PN1,8M3 C-A</v>
          </cell>
          <cell r="F1709" t="str">
            <v>h</v>
          </cell>
        </row>
        <row r="1710">
          <cell r="B1710" t="str">
            <v>15.1.460</v>
          </cell>
          <cell r="D1710" t="str">
            <v>72.41.01.02</v>
          </cell>
          <cell r="E1710" t="str">
            <v>PA CAR.S/PN1,8M3 C-B</v>
          </cell>
          <cell r="F1710" t="str">
            <v>h</v>
          </cell>
        </row>
        <row r="1711">
          <cell r="B1711" t="str">
            <v>15.1.461</v>
          </cell>
          <cell r="D1711" t="str">
            <v xml:space="preserve">72.41.01.03 </v>
          </cell>
          <cell r="E1711" t="str">
            <v>PA CAR.S/PN1,8M3 C-C</v>
          </cell>
          <cell r="F1711" t="str">
            <v>h</v>
          </cell>
        </row>
        <row r="1712">
          <cell r="B1712" t="str">
            <v>15.1.462</v>
          </cell>
          <cell r="D1712" t="str">
            <v>72.41.01.04</v>
          </cell>
          <cell r="E1712" t="str">
            <v>PA CAR.S/PN1,8M3 C-D</v>
          </cell>
          <cell r="F1712" t="str">
            <v>h</v>
          </cell>
        </row>
        <row r="1713">
          <cell r="B1713" t="str">
            <v>15.1.463</v>
          </cell>
          <cell r="D1713" t="str">
            <v>72.41.02.01</v>
          </cell>
          <cell r="E1713" t="str">
            <v>PA CAR.S/PN2,2M3 C-A</v>
          </cell>
          <cell r="F1713" t="str">
            <v>h</v>
          </cell>
        </row>
        <row r="1714">
          <cell r="B1714" t="str">
            <v>15.1.464</v>
          </cell>
          <cell r="D1714" t="str">
            <v>72.41.02.02</v>
          </cell>
          <cell r="E1714" t="str">
            <v>PA CAR.S/PN2,2M3 C-B</v>
          </cell>
          <cell r="F1714" t="str">
            <v>h</v>
          </cell>
        </row>
        <row r="1715">
          <cell r="B1715" t="str">
            <v>15.1.465</v>
          </cell>
          <cell r="D1715" t="str">
            <v xml:space="preserve">72.41.02.03 </v>
          </cell>
          <cell r="E1715" t="str">
            <v>PA CAR.S/PN2,2M3 C-C</v>
          </cell>
          <cell r="F1715" t="str">
            <v>h</v>
          </cell>
        </row>
        <row r="1716">
          <cell r="B1716" t="str">
            <v>15.1.466</v>
          </cell>
          <cell r="D1716" t="str">
            <v>72.41.02.04</v>
          </cell>
          <cell r="E1716" t="str">
            <v>PA CAR.S/PN2,2M3 C-D</v>
          </cell>
          <cell r="F1716" t="str">
            <v>h</v>
          </cell>
        </row>
        <row r="1717">
          <cell r="B1717" t="str">
            <v>15.1.467</v>
          </cell>
          <cell r="D1717" t="str">
            <v>72.41.03.01</v>
          </cell>
          <cell r="E1717" t="str">
            <v>PA CAR.S/PN3,6M3 C-A</v>
          </cell>
          <cell r="F1717" t="str">
            <v>h</v>
          </cell>
        </row>
        <row r="1718">
          <cell r="B1718" t="str">
            <v>15.1.468</v>
          </cell>
          <cell r="D1718" t="str">
            <v xml:space="preserve">72.41.03.02 </v>
          </cell>
          <cell r="E1718" t="str">
            <v>PA CAR.S/PN3,6M3 C-B</v>
          </cell>
          <cell r="F1718" t="str">
            <v>h</v>
          </cell>
        </row>
        <row r="1719">
          <cell r="B1719" t="str">
            <v>15.1.469</v>
          </cell>
          <cell r="D1719" t="str">
            <v>72.41.03.03</v>
          </cell>
          <cell r="E1719" t="str">
            <v>PA CAR.S/PN3,6M3 C-C</v>
          </cell>
          <cell r="F1719" t="str">
            <v>h</v>
          </cell>
        </row>
        <row r="1720">
          <cell r="B1720" t="str">
            <v>15.1.470</v>
          </cell>
          <cell r="D1720" t="str">
            <v>72.41.03.04</v>
          </cell>
          <cell r="E1720" t="str">
            <v>PA CAR.S/PN3,6M3 C-D</v>
          </cell>
          <cell r="F1720" t="str">
            <v>h</v>
          </cell>
        </row>
        <row r="1721">
          <cell r="B1721" t="str">
            <v>15.1.471</v>
          </cell>
          <cell r="D1721" t="str">
            <v>72.41.04.01</v>
          </cell>
          <cell r="E1721" t="str">
            <v>PA CAR.S/ES.1,85 C-A</v>
          </cell>
          <cell r="F1721" t="str">
            <v>h</v>
          </cell>
        </row>
        <row r="1722">
          <cell r="B1722" t="str">
            <v>15.1.472</v>
          </cell>
          <cell r="D1722" t="str">
            <v xml:space="preserve">72.41.04.02 </v>
          </cell>
          <cell r="E1722" t="str">
            <v>PA CAR.S/ES.1,85 C-B</v>
          </cell>
          <cell r="F1722" t="str">
            <v>h</v>
          </cell>
        </row>
        <row r="1723">
          <cell r="B1723" t="str">
            <v>15.1.473</v>
          </cell>
          <cell r="D1723" t="str">
            <v xml:space="preserve">72.41.04.03 </v>
          </cell>
          <cell r="E1723" t="str">
            <v>PA CAR.S/ES.1,85 C-C</v>
          </cell>
          <cell r="F1723" t="str">
            <v>h</v>
          </cell>
        </row>
        <row r="1724">
          <cell r="B1724" t="str">
            <v>15.1.474</v>
          </cell>
          <cell r="D1724" t="str">
            <v>72.41.04.04</v>
          </cell>
          <cell r="E1724" t="str">
            <v>PA CAR.S/ES.1,85 C-D</v>
          </cell>
          <cell r="F1724" t="str">
            <v>h</v>
          </cell>
        </row>
        <row r="1725">
          <cell r="B1725" t="str">
            <v>15.1.475</v>
          </cell>
          <cell r="D1725" t="str">
            <v>72.41.05.01</v>
          </cell>
          <cell r="E1725" t="str">
            <v xml:space="preserve">PA CAR.S/ES.2,3 C-A </v>
          </cell>
          <cell r="F1725" t="str">
            <v>h</v>
          </cell>
        </row>
        <row r="1726">
          <cell r="B1726" t="str">
            <v>15.1.476</v>
          </cell>
          <cell r="D1726" t="str">
            <v>72.41.05.02</v>
          </cell>
          <cell r="E1726" t="str">
            <v>PA CAR.S/ES.2,3 C-B</v>
          </cell>
          <cell r="F1726" t="str">
            <v>h</v>
          </cell>
        </row>
        <row r="1727">
          <cell r="B1727" t="str">
            <v>15.1.477</v>
          </cell>
          <cell r="D1727" t="str">
            <v>72.41.05.03</v>
          </cell>
          <cell r="E1727" t="str">
            <v>PA CAR.S/ES.2,3 C-C</v>
          </cell>
          <cell r="F1727" t="str">
            <v>h</v>
          </cell>
        </row>
        <row r="1728">
          <cell r="B1728" t="str">
            <v>15.1.478</v>
          </cell>
          <cell r="D1728" t="str">
            <v xml:space="preserve">72.41.05.04 </v>
          </cell>
          <cell r="E1728" t="str">
            <v>PA CAR.S/ES.2,3 C-D</v>
          </cell>
          <cell r="F1728" t="str">
            <v>h</v>
          </cell>
        </row>
        <row r="1729">
          <cell r="B1729" t="str">
            <v>15.1.479</v>
          </cell>
          <cell r="D1729" t="str">
            <v>72.42.01.01</v>
          </cell>
          <cell r="E1729" t="str">
            <v>PERF. MANUAL C-A</v>
          </cell>
          <cell r="F1729" t="str">
            <v>h</v>
          </cell>
        </row>
        <row r="1730">
          <cell r="B1730" t="str">
            <v>15.1.480</v>
          </cell>
          <cell r="D1730" t="str">
            <v xml:space="preserve">72.42.01.02 </v>
          </cell>
          <cell r="E1730" t="str">
            <v>PERF. MANUAL C-B</v>
          </cell>
          <cell r="F1730" t="str">
            <v>h</v>
          </cell>
        </row>
        <row r="1731">
          <cell r="B1731" t="str">
            <v>15.1.481</v>
          </cell>
          <cell r="D1731" t="str">
            <v xml:space="preserve">72.42.01.03 </v>
          </cell>
          <cell r="E1731" t="str">
            <v>PERF. MANUAL C-C</v>
          </cell>
          <cell r="F1731" t="str">
            <v>h</v>
          </cell>
        </row>
        <row r="1732">
          <cell r="B1732" t="str">
            <v>15.1.482</v>
          </cell>
          <cell r="D1732" t="str">
            <v xml:space="preserve">72.42.01.04 </v>
          </cell>
          <cell r="E1732" t="str">
            <v>PERF. MANUAL C-D</v>
          </cell>
          <cell r="F1732" t="str">
            <v>h</v>
          </cell>
        </row>
        <row r="1733">
          <cell r="B1733" t="str">
            <v>15.1.483</v>
          </cell>
          <cell r="D1733" t="str">
            <v xml:space="preserve">72.42.02.01 </v>
          </cell>
          <cell r="E1733" t="str">
            <v>PERF.S/EST. C-A</v>
          </cell>
          <cell r="F1733" t="str">
            <v>h</v>
          </cell>
        </row>
        <row r="1734">
          <cell r="B1734" t="str">
            <v>15.1.484</v>
          </cell>
          <cell r="D1734" t="str">
            <v xml:space="preserve">72.42.02.02 </v>
          </cell>
          <cell r="E1734" t="str">
            <v>PERF.S/EST. C-B</v>
          </cell>
          <cell r="F1734" t="str">
            <v>h</v>
          </cell>
        </row>
        <row r="1735">
          <cell r="B1735" t="str">
            <v>15.1.485</v>
          </cell>
          <cell r="D1735" t="str">
            <v>72.42.02.03</v>
          </cell>
          <cell r="E1735" t="str">
            <v>PERF.S/EST. C-C</v>
          </cell>
          <cell r="F1735" t="str">
            <v>h</v>
          </cell>
        </row>
        <row r="1736">
          <cell r="B1736" t="str">
            <v>15.1.486</v>
          </cell>
          <cell r="D1736" t="str">
            <v xml:space="preserve">72.42.02.04 </v>
          </cell>
          <cell r="E1736" t="str">
            <v>PERF.S/EST. C-D</v>
          </cell>
          <cell r="F1736" t="str">
            <v>h</v>
          </cell>
        </row>
        <row r="1737">
          <cell r="B1737" t="str">
            <v>15.1.487</v>
          </cell>
          <cell r="D1737" t="str">
            <v>72.42.03.01</v>
          </cell>
          <cell r="E1737" t="str">
            <v>PERF.JUMBO C-A</v>
          </cell>
          <cell r="F1737" t="str">
            <v>h</v>
          </cell>
        </row>
        <row r="1738">
          <cell r="B1738" t="str">
            <v>15.1.488</v>
          </cell>
          <cell r="D1738" t="str">
            <v>72.42.03.02</v>
          </cell>
          <cell r="E1738" t="str">
            <v>PERF.JUMBO C-B</v>
          </cell>
          <cell r="F1738" t="str">
            <v>h</v>
          </cell>
        </row>
        <row r="1739">
          <cell r="B1739" t="str">
            <v>15.1.489</v>
          </cell>
          <cell r="D1739" t="str">
            <v xml:space="preserve">72.42.03.03 </v>
          </cell>
          <cell r="E1739" t="str">
            <v>PERF.JUMBO C-C</v>
          </cell>
          <cell r="F1739" t="str">
            <v>h</v>
          </cell>
        </row>
        <row r="1740">
          <cell r="B1740" t="str">
            <v>15.1.490</v>
          </cell>
          <cell r="D1740" t="str">
            <v>72.42.03.04</v>
          </cell>
          <cell r="E1740" t="str">
            <v>PERF.JUMBO C-D</v>
          </cell>
          <cell r="F1740" t="str">
            <v>h</v>
          </cell>
        </row>
        <row r="1741">
          <cell r="B1741" t="str">
            <v>15.1.491</v>
          </cell>
          <cell r="D1741" t="str">
            <v xml:space="preserve">72.42.04.01 </v>
          </cell>
          <cell r="E1741" t="str">
            <v>SONDA ROTATIVA C-A</v>
          </cell>
          <cell r="F1741" t="str">
            <v>h</v>
          </cell>
        </row>
        <row r="1742">
          <cell r="B1742" t="str">
            <v>15.1.492</v>
          </cell>
          <cell r="D1742" t="str">
            <v xml:space="preserve">72.42.04.02 </v>
          </cell>
          <cell r="E1742" t="str">
            <v>SONDA ROTATIVA C-B</v>
          </cell>
          <cell r="F1742" t="str">
            <v>h</v>
          </cell>
        </row>
        <row r="1743">
          <cell r="B1743" t="str">
            <v>15.1.493</v>
          </cell>
          <cell r="D1743" t="str">
            <v>72.42.04.03</v>
          </cell>
          <cell r="E1743" t="str">
            <v>SONDA ROTATIVA C-C</v>
          </cell>
          <cell r="F1743" t="str">
            <v>h</v>
          </cell>
        </row>
        <row r="1744">
          <cell r="B1744" t="str">
            <v>15.1.494</v>
          </cell>
          <cell r="D1744" t="str">
            <v>72.42.04.04</v>
          </cell>
          <cell r="E1744" t="str">
            <v>SONDA ROTATIVA C-D</v>
          </cell>
          <cell r="F1744" t="str">
            <v>h</v>
          </cell>
        </row>
        <row r="1745">
          <cell r="B1745" t="str">
            <v>15.1.495</v>
          </cell>
          <cell r="D1745" t="str">
            <v xml:space="preserve">72.42.05.01 </v>
          </cell>
          <cell r="E1745" t="str">
            <v>PERF.CINZAL C-A</v>
          </cell>
          <cell r="F1745" t="str">
            <v>h</v>
          </cell>
        </row>
        <row r="1746">
          <cell r="B1746" t="str">
            <v>15.1.496</v>
          </cell>
          <cell r="D1746" t="str">
            <v>72.42.05.02</v>
          </cell>
          <cell r="E1746" t="str">
            <v>PERF.CINZAL C-B</v>
          </cell>
          <cell r="F1746" t="str">
            <v>h</v>
          </cell>
        </row>
        <row r="1747">
          <cell r="B1747" t="str">
            <v>15.1.497</v>
          </cell>
          <cell r="D1747" t="str">
            <v xml:space="preserve">72.42.05.03 </v>
          </cell>
          <cell r="E1747" t="str">
            <v>PERF.CINZAL C-C</v>
          </cell>
          <cell r="F1747" t="str">
            <v>h</v>
          </cell>
        </row>
        <row r="1748">
          <cell r="B1748" t="str">
            <v>15.1.498</v>
          </cell>
          <cell r="D1748" t="str">
            <v xml:space="preserve">72.42.05.04 </v>
          </cell>
          <cell r="E1748" t="str">
            <v>PERF.CINZAL C-D</v>
          </cell>
          <cell r="F1748" t="str">
            <v>h</v>
          </cell>
        </row>
        <row r="1749">
          <cell r="B1749" t="str">
            <v>15.1.499</v>
          </cell>
          <cell r="D1749" t="str">
            <v xml:space="preserve">72.43.01.01 </v>
          </cell>
          <cell r="E1749" t="str">
            <v>RETRO CARR.0,77M3C-A</v>
          </cell>
          <cell r="F1749" t="str">
            <v>h</v>
          </cell>
        </row>
        <row r="1750">
          <cell r="B1750" t="str">
            <v>15.1.500</v>
          </cell>
          <cell r="D1750" t="str">
            <v>72.43.01.02</v>
          </cell>
          <cell r="E1750" t="str">
            <v>RETRO CARR.0,77M3C-B</v>
          </cell>
          <cell r="F1750" t="str">
            <v>h</v>
          </cell>
        </row>
        <row r="1751">
          <cell r="B1751" t="str">
            <v>15.1.501</v>
          </cell>
          <cell r="D1751" t="str">
            <v xml:space="preserve">72.43.01.03 </v>
          </cell>
          <cell r="E1751" t="str">
            <v>RETRO CARR.0,77M3C-C</v>
          </cell>
          <cell r="F1751" t="str">
            <v>h</v>
          </cell>
        </row>
        <row r="1752">
          <cell r="B1752" t="str">
            <v>15.1.502</v>
          </cell>
          <cell r="D1752" t="str">
            <v>72.43.01.04</v>
          </cell>
          <cell r="E1752" t="str">
            <v>RETRO CARR.0,77M3C-D</v>
          </cell>
          <cell r="F1752" t="str">
            <v>h</v>
          </cell>
        </row>
        <row r="1753">
          <cell r="B1753" t="str">
            <v>15.1.503</v>
          </cell>
          <cell r="D1753" t="str">
            <v xml:space="preserve">72.43.02.01 </v>
          </cell>
          <cell r="E1753" t="str">
            <v>RETRO CARR.0,30M3C-A</v>
          </cell>
          <cell r="F1753" t="str">
            <v>h</v>
          </cell>
        </row>
        <row r="1754">
          <cell r="B1754" t="str">
            <v>15.1.504</v>
          </cell>
          <cell r="D1754" t="str">
            <v>72.43.02.02</v>
          </cell>
          <cell r="E1754" t="str">
            <v>RETRO CARR.0,30M3C-B</v>
          </cell>
          <cell r="F1754" t="str">
            <v>h</v>
          </cell>
        </row>
        <row r="1755">
          <cell r="B1755" t="str">
            <v>15.1.505</v>
          </cell>
          <cell r="D1755" t="str">
            <v>72.43.02.03</v>
          </cell>
          <cell r="E1755" t="str">
            <v>RETRO CARR.0,30M3C-C</v>
          </cell>
          <cell r="F1755" t="str">
            <v>h</v>
          </cell>
        </row>
        <row r="1756">
          <cell r="B1756" t="str">
            <v>15.1.506</v>
          </cell>
          <cell r="D1756" t="str">
            <v>72.43.02.04</v>
          </cell>
          <cell r="E1756" t="str">
            <v>RETRO CARR.0,30M3C-D</v>
          </cell>
          <cell r="F1756" t="str">
            <v>h</v>
          </cell>
        </row>
        <row r="1757">
          <cell r="B1757" t="str">
            <v>15.1.507</v>
          </cell>
          <cell r="D1757" t="str">
            <v>72.44.01.01</v>
          </cell>
          <cell r="E1757" t="str">
            <v>ROCAD.MAN.GAS. C-A</v>
          </cell>
          <cell r="F1757" t="str">
            <v>h</v>
          </cell>
        </row>
        <row r="1758">
          <cell r="B1758" t="str">
            <v>15.1.508</v>
          </cell>
          <cell r="D1758" t="str">
            <v>72.44.01.02</v>
          </cell>
          <cell r="E1758" t="str">
            <v>ROCAD.MAN.GAS. C-B</v>
          </cell>
          <cell r="F1758" t="str">
            <v>h</v>
          </cell>
        </row>
        <row r="1759">
          <cell r="B1759" t="str">
            <v>15.1.509</v>
          </cell>
          <cell r="D1759" t="str">
            <v>72.44.01.03</v>
          </cell>
          <cell r="E1759" t="str">
            <v>ROCAD.MAN.GAS. C-C</v>
          </cell>
          <cell r="F1759" t="str">
            <v>h</v>
          </cell>
        </row>
        <row r="1760">
          <cell r="B1760" t="str">
            <v>15.1.510</v>
          </cell>
          <cell r="D1760" t="str">
            <v>72.44.01.04</v>
          </cell>
          <cell r="E1760" t="str">
            <v>ROCAD.MAN.GAS. C-D</v>
          </cell>
          <cell r="F1760" t="str">
            <v>h</v>
          </cell>
        </row>
        <row r="1761">
          <cell r="B1761" t="str">
            <v>15.1.511</v>
          </cell>
          <cell r="D1761" t="str">
            <v>72.44.02.01</v>
          </cell>
          <cell r="E1761" t="str">
            <v>ROCAD.MAN.ELETR. C-A</v>
          </cell>
          <cell r="F1761" t="str">
            <v>h</v>
          </cell>
        </row>
        <row r="1762">
          <cell r="B1762" t="str">
            <v>15.1.512</v>
          </cell>
          <cell r="D1762" t="str">
            <v>72.44.02.02</v>
          </cell>
          <cell r="E1762" t="str">
            <v>ROCAD.MAN.ELETR. C-B</v>
          </cell>
          <cell r="F1762" t="str">
            <v>h</v>
          </cell>
        </row>
        <row r="1763">
          <cell r="B1763" t="str">
            <v>15.1.513</v>
          </cell>
          <cell r="D1763" t="str">
            <v>72.44.02.03</v>
          </cell>
          <cell r="E1763" t="str">
            <v>ROCAD.MAN.ELETR. C-C</v>
          </cell>
          <cell r="F1763" t="str">
            <v>h</v>
          </cell>
        </row>
        <row r="1764">
          <cell r="B1764" t="str">
            <v>15.1.514</v>
          </cell>
          <cell r="D1764" t="str">
            <v>72.44.02.04</v>
          </cell>
          <cell r="E1764" t="str">
            <v>ROCAD.MAN.ELETR. C-D</v>
          </cell>
          <cell r="F1764" t="str">
            <v>h</v>
          </cell>
        </row>
        <row r="1765">
          <cell r="B1765" t="str">
            <v>15.1.515</v>
          </cell>
          <cell r="D1765" t="str">
            <v>72.44.03.01</v>
          </cell>
          <cell r="E1765" t="str">
            <v>ROCAD. REBOC. C-A</v>
          </cell>
          <cell r="F1765" t="str">
            <v>h</v>
          </cell>
        </row>
        <row r="1766">
          <cell r="B1766" t="str">
            <v>15.1.516</v>
          </cell>
          <cell r="D1766" t="str">
            <v>72.44.03.02</v>
          </cell>
          <cell r="E1766" t="str">
            <v>ROCAD. REBOC. C-B</v>
          </cell>
          <cell r="F1766" t="str">
            <v>h</v>
          </cell>
        </row>
        <row r="1767">
          <cell r="B1767" t="str">
            <v>15.1.517</v>
          </cell>
          <cell r="D1767" t="str">
            <v>72.44.03.03</v>
          </cell>
          <cell r="E1767" t="str">
            <v>ROCAD. REBOC. C-C</v>
          </cell>
          <cell r="F1767" t="str">
            <v>h</v>
          </cell>
        </row>
        <row r="1768">
          <cell r="B1768" t="str">
            <v>15.1.518</v>
          </cell>
          <cell r="D1768" t="str">
            <v>72.44.03.04</v>
          </cell>
          <cell r="E1768" t="str">
            <v>ROCAD. REBOC. C-D</v>
          </cell>
          <cell r="F1768" t="str">
            <v>h</v>
          </cell>
        </row>
        <row r="1769">
          <cell r="B1769" t="str">
            <v>15.1.519</v>
          </cell>
          <cell r="D1769" t="str">
            <v>72.45.01.01</v>
          </cell>
          <cell r="E1769" t="str">
            <v>ROLO COMPACT.7T C-A</v>
          </cell>
          <cell r="F1769" t="str">
            <v>h</v>
          </cell>
        </row>
        <row r="1770">
          <cell r="B1770" t="str">
            <v>15.1.520</v>
          </cell>
          <cell r="D1770" t="str">
            <v>72.45.01.02</v>
          </cell>
          <cell r="E1770" t="str">
            <v>ROLO COMPACT.7T C-B</v>
          </cell>
          <cell r="F1770" t="str">
            <v>h</v>
          </cell>
        </row>
        <row r="1771">
          <cell r="B1771" t="str">
            <v>15.1.521</v>
          </cell>
          <cell r="D1771" t="str">
            <v>72.45.01.03</v>
          </cell>
          <cell r="E1771" t="str">
            <v xml:space="preserve">ROLO COMPACT.7T C-C </v>
          </cell>
          <cell r="F1771" t="str">
            <v>h</v>
          </cell>
        </row>
        <row r="1772">
          <cell r="B1772" t="str">
            <v>15.1.522</v>
          </cell>
          <cell r="D1772" t="str">
            <v>72.45.01.04</v>
          </cell>
          <cell r="E1772" t="str">
            <v>ROLO COMPACT.7T C-D</v>
          </cell>
          <cell r="F1772" t="str">
            <v>h</v>
          </cell>
        </row>
        <row r="1773">
          <cell r="B1773" t="str">
            <v>15.1.523</v>
          </cell>
          <cell r="D1773" t="str">
            <v>72.45.02.01</v>
          </cell>
          <cell r="E1773" t="str">
            <v>ROLO COMPACT.7,7T C-A</v>
          </cell>
          <cell r="F1773" t="str">
            <v>h</v>
          </cell>
        </row>
        <row r="1774">
          <cell r="B1774" t="str">
            <v>15.1.524</v>
          </cell>
          <cell r="D1774" t="str">
            <v>72.45.02.02</v>
          </cell>
          <cell r="E1774" t="str">
            <v>ROLO COMPACT.7,7T C-B</v>
          </cell>
          <cell r="F1774" t="str">
            <v>h</v>
          </cell>
        </row>
        <row r="1775">
          <cell r="B1775" t="str">
            <v>15.1.525</v>
          </cell>
          <cell r="D1775" t="str">
            <v>72.45.02.03</v>
          </cell>
          <cell r="E1775" t="str">
            <v xml:space="preserve">ROLO COMPACT.7,7T C-C </v>
          </cell>
          <cell r="F1775" t="str">
            <v>h</v>
          </cell>
        </row>
        <row r="1776">
          <cell r="B1776" t="str">
            <v>15.1.526</v>
          </cell>
          <cell r="D1776" t="str">
            <v>72.45.02.04</v>
          </cell>
          <cell r="E1776" t="str">
            <v>ROLO COMPACT.7,7T C-D</v>
          </cell>
          <cell r="F1776" t="str">
            <v>h</v>
          </cell>
        </row>
        <row r="1777">
          <cell r="B1777" t="str">
            <v>15.1.527</v>
          </cell>
          <cell r="D1777" t="str">
            <v>72.45.03.01</v>
          </cell>
          <cell r="E1777" t="str">
            <v>ROLO COMPACT.10T C-A</v>
          </cell>
          <cell r="F1777" t="str">
            <v>h</v>
          </cell>
        </row>
        <row r="1778">
          <cell r="B1778" t="str">
            <v>15.1.528</v>
          </cell>
          <cell r="D1778" t="str">
            <v>72.45.03.02</v>
          </cell>
          <cell r="E1778" t="str">
            <v>ROLO COMPACT.10T C-B</v>
          </cell>
          <cell r="F1778" t="str">
            <v>h</v>
          </cell>
        </row>
        <row r="1779">
          <cell r="B1779" t="str">
            <v>15.1.529</v>
          </cell>
          <cell r="D1779" t="str">
            <v>72.45.03.03</v>
          </cell>
          <cell r="E1779" t="str">
            <v>ROLO COMPACT.10T C-C</v>
          </cell>
          <cell r="F1779" t="str">
            <v>h</v>
          </cell>
        </row>
        <row r="1780">
          <cell r="B1780" t="str">
            <v>15.1.530</v>
          </cell>
          <cell r="D1780" t="str">
            <v>72.45.03.04</v>
          </cell>
          <cell r="E1780" t="str">
            <v>ROLO COMPACT.10T C-D</v>
          </cell>
          <cell r="F1780" t="str">
            <v>h</v>
          </cell>
        </row>
        <row r="1781">
          <cell r="B1781" t="str">
            <v>15.1.531</v>
          </cell>
          <cell r="D1781" t="str">
            <v>72.45.04.01</v>
          </cell>
          <cell r="E1781" t="str">
            <v>ROLO COMPAC.11,3T C-A</v>
          </cell>
          <cell r="F1781" t="str">
            <v>h</v>
          </cell>
        </row>
        <row r="1782">
          <cell r="B1782" t="str">
            <v>15.1.532</v>
          </cell>
          <cell r="D1782" t="str">
            <v>72.45.04.02</v>
          </cell>
          <cell r="E1782" t="str">
            <v>ROLO COMPAC.11,3T C-B</v>
          </cell>
          <cell r="F1782" t="str">
            <v>h</v>
          </cell>
        </row>
        <row r="1783">
          <cell r="B1783" t="str">
            <v>15.1.533</v>
          </cell>
          <cell r="D1783" t="str">
            <v>72.45.04.03</v>
          </cell>
          <cell r="E1783" t="str">
            <v>ROLO COMPAC.11,3T C-C</v>
          </cell>
          <cell r="F1783" t="str">
            <v>h</v>
          </cell>
        </row>
        <row r="1784">
          <cell r="B1784" t="str">
            <v>15.1.534</v>
          </cell>
          <cell r="D1784" t="str">
            <v>72.45.04.04</v>
          </cell>
          <cell r="E1784" t="str">
            <v>ROLO COMPAC.11,3T C-D</v>
          </cell>
          <cell r="F1784" t="str">
            <v>h</v>
          </cell>
        </row>
        <row r="1785">
          <cell r="B1785" t="str">
            <v>15.1.535</v>
          </cell>
          <cell r="D1785" t="str">
            <v>72.45.05.01</v>
          </cell>
          <cell r="E1785" t="str">
            <v>ROLO COMPAC.15,5T C-A</v>
          </cell>
          <cell r="F1785" t="str">
            <v>h</v>
          </cell>
        </row>
        <row r="1786">
          <cell r="B1786" t="str">
            <v>15.1.536</v>
          </cell>
          <cell r="D1786" t="str">
            <v>72.45.05.02</v>
          </cell>
          <cell r="E1786" t="str">
            <v>ROLO COMPAC.15,5T C-B</v>
          </cell>
          <cell r="F1786" t="str">
            <v>h</v>
          </cell>
        </row>
        <row r="1787">
          <cell r="B1787" t="str">
            <v>15.1.537</v>
          </cell>
          <cell r="D1787" t="str">
            <v>72.45.05.03</v>
          </cell>
          <cell r="E1787" t="str">
            <v>ROLO COMPAC.15,5T C-C</v>
          </cell>
          <cell r="F1787" t="str">
            <v>h</v>
          </cell>
        </row>
        <row r="1788">
          <cell r="B1788" t="str">
            <v>15.1.538</v>
          </cell>
          <cell r="D1788" t="str">
            <v>72.45.05.04</v>
          </cell>
          <cell r="E1788" t="str">
            <v>ROLO COMPAC.15,5T C-D</v>
          </cell>
          <cell r="F1788" t="str">
            <v>h</v>
          </cell>
        </row>
        <row r="1789">
          <cell r="B1789" t="str">
            <v>15.1.539</v>
          </cell>
          <cell r="D1789" t="str">
            <v>72.45.06.01</v>
          </cell>
          <cell r="E1789" t="str">
            <v>ROLO COMP.PE15,5T C-A</v>
          </cell>
          <cell r="F1789" t="str">
            <v>h</v>
          </cell>
        </row>
        <row r="1790">
          <cell r="B1790" t="str">
            <v>15.1.540</v>
          </cell>
          <cell r="D1790" t="str">
            <v>72.45.06.02</v>
          </cell>
          <cell r="E1790" t="str">
            <v>ROLO COMP.PE15,5T C-B</v>
          </cell>
          <cell r="F1790" t="str">
            <v>h</v>
          </cell>
        </row>
        <row r="1791">
          <cell r="B1791" t="str">
            <v>15.1.541</v>
          </cell>
          <cell r="D1791" t="str">
            <v>72.45.06.03</v>
          </cell>
          <cell r="E1791" t="str">
            <v>ROLO COMP.PE15,5T C-C</v>
          </cell>
          <cell r="F1791" t="str">
            <v>h</v>
          </cell>
        </row>
        <row r="1792">
          <cell r="B1792" t="str">
            <v>15.1.542</v>
          </cell>
          <cell r="D1792" t="str">
            <v>72.45.06.04</v>
          </cell>
          <cell r="E1792" t="str">
            <v>ROLO COMP.PE15,5T C-D</v>
          </cell>
          <cell r="F1792" t="str">
            <v>h</v>
          </cell>
        </row>
        <row r="1793">
          <cell r="B1793" t="str">
            <v>15.1.543</v>
          </cell>
          <cell r="D1793" t="str">
            <v>72.46.01.01</v>
          </cell>
          <cell r="E1793" t="str">
            <v>ROLO COMP.ASF.7,2 C-A</v>
          </cell>
          <cell r="F1793" t="str">
            <v>h</v>
          </cell>
        </row>
        <row r="1794">
          <cell r="B1794" t="str">
            <v>15.1.544</v>
          </cell>
          <cell r="D1794" t="str">
            <v>72.46.01.02</v>
          </cell>
          <cell r="E1794" t="str">
            <v>ROLO COMP.ASF.7,2 C-B</v>
          </cell>
          <cell r="F1794" t="str">
            <v>h</v>
          </cell>
        </row>
        <row r="1795">
          <cell r="B1795" t="str">
            <v>15.1.545</v>
          </cell>
          <cell r="D1795" t="str">
            <v>72.46.01.03</v>
          </cell>
          <cell r="E1795" t="str">
            <v>ROLO COMP.ASF.7,2 C-C</v>
          </cell>
          <cell r="F1795" t="str">
            <v>h</v>
          </cell>
        </row>
        <row r="1796">
          <cell r="B1796" t="str">
            <v>15.1.546</v>
          </cell>
          <cell r="D1796" t="str">
            <v>72.46.01.04</v>
          </cell>
          <cell r="E1796" t="str">
            <v>ROLO COMP.ASF.7,2 C-D</v>
          </cell>
          <cell r="F1796" t="str">
            <v>h</v>
          </cell>
        </row>
        <row r="1797">
          <cell r="B1797" t="str">
            <v>15.1.547</v>
          </cell>
          <cell r="D1797" t="str">
            <v>72.46.02.01</v>
          </cell>
          <cell r="E1797" t="str">
            <v>ROLO COM.ASF.10,2 C-A</v>
          </cell>
          <cell r="F1797" t="str">
            <v>h</v>
          </cell>
        </row>
        <row r="1798">
          <cell r="B1798" t="str">
            <v>15.1.548</v>
          </cell>
          <cell r="D1798" t="str">
            <v>72.46.02.02</v>
          </cell>
          <cell r="E1798" t="str">
            <v>ROLO COM.ASF.10,2 C-B</v>
          </cell>
          <cell r="F1798" t="str">
            <v>h</v>
          </cell>
        </row>
        <row r="1799">
          <cell r="B1799" t="str">
            <v>15.1.549</v>
          </cell>
          <cell r="D1799" t="str">
            <v>72.46.02.03</v>
          </cell>
          <cell r="E1799" t="str">
            <v>ROLO COM.ASF.10,2 C-C</v>
          </cell>
          <cell r="F1799" t="str">
            <v>h</v>
          </cell>
        </row>
        <row r="1800">
          <cell r="B1800" t="str">
            <v>15.1.550</v>
          </cell>
          <cell r="D1800" t="str">
            <v>72.46.02.04</v>
          </cell>
          <cell r="E1800" t="str">
            <v>ROLO COM.ASF.10,2 C-D</v>
          </cell>
          <cell r="F1800" t="str">
            <v>h</v>
          </cell>
        </row>
        <row r="1801">
          <cell r="B1801" t="str">
            <v>15.1.551</v>
          </cell>
          <cell r="D1801" t="str">
            <v>72.47.01.01</v>
          </cell>
          <cell r="E1801" t="str">
            <v>ROLO COM.TAN.2,3 C-A</v>
          </cell>
          <cell r="F1801" t="str">
            <v>h</v>
          </cell>
        </row>
        <row r="1802">
          <cell r="B1802" t="str">
            <v>15.1.552</v>
          </cell>
          <cell r="D1802" t="str">
            <v>72.47.01.02</v>
          </cell>
          <cell r="E1802" t="str">
            <v>ROLO COM.TAN.2,3 C-B</v>
          </cell>
          <cell r="F1802" t="str">
            <v>h</v>
          </cell>
        </row>
        <row r="1803">
          <cell r="B1803" t="str">
            <v>15.1.553</v>
          </cell>
          <cell r="D1803" t="str">
            <v>72.47.01.03</v>
          </cell>
          <cell r="E1803" t="str">
            <v>ROLO COM.TAN.2,3 C-C</v>
          </cell>
          <cell r="F1803" t="str">
            <v>h</v>
          </cell>
        </row>
        <row r="1804">
          <cell r="B1804" t="str">
            <v>15.1.554</v>
          </cell>
          <cell r="D1804" t="str">
            <v>72.47.01.04</v>
          </cell>
          <cell r="E1804" t="str">
            <v>ROLO COM.TAN.2,3 C-D</v>
          </cell>
          <cell r="F1804" t="str">
            <v>h</v>
          </cell>
        </row>
        <row r="1805">
          <cell r="B1805" t="str">
            <v>15.1.555</v>
          </cell>
          <cell r="D1805" t="str">
            <v>72.47.02.01</v>
          </cell>
          <cell r="E1805" t="str">
            <v>ROLO COMP.TAN.7T C-A</v>
          </cell>
          <cell r="F1805" t="str">
            <v>h</v>
          </cell>
        </row>
        <row r="1806">
          <cell r="B1806" t="str">
            <v>15.1.556</v>
          </cell>
          <cell r="D1806" t="str">
            <v>72.47.02.02</v>
          </cell>
          <cell r="E1806" t="str">
            <v>ROLO COMP.TAN.7T C-B</v>
          </cell>
          <cell r="F1806" t="str">
            <v>h</v>
          </cell>
        </row>
        <row r="1807">
          <cell r="B1807" t="str">
            <v>15.1.557</v>
          </cell>
          <cell r="D1807" t="str">
            <v>72.47.02.03</v>
          </cell>
          <cell r="E1807" t="str">
            <v>ROLO COMP.TAN.7T C-C</v>
          </cell>
          <cell r="F1807" t="str">
            <v>h</v>
          </cell>
        </row>
        <row r="1808">
          <cell r="B1808" t="str">
            <v>15.1.558</v>
          </cell>
          <cell r="D1808" t="str">
            <v>72.47.02.04</v>
          </cell>
          <cell r="E1808" t="str">
            <v>ROLO COMP.TAN.7T C-D</v>
          </cell>
          <cell r="F1808" t="str">
            <v>h</v>
          </cell>
        </row>
        <row r="1809">
          <cell r="B1809" t="str">
            <v>15.1.559</v>
          </cell>
          <cell r="D1809" t="str">
            <v>72.47.03.01</v>
          </cell>
          <cell r="E1809" t="str">
            <v>ROLO COMP.TAN.12T C-A</v>
          </cell>
          <cell r="F1809" t="str">
            <v>h</v>
          </cell>
        </row>
        <row r="1810">
          <cell r="B1810" t="str">
            <v>15.1.560</v>
          </cell>
          <cell r="D1810" t="str">
            <v>72.47.03.02</v>
          </cell>
          <cell r="E1810" t="str">
            <v>ROLO COMP.TAN.12T C-B</v>
          </cell>
          <cell r="F1810" t="str">
            <v>h</v>
          </cell>
        </row>
        <row r="1811">
          <cell r="B1811" t="str">
            <v>15.1.561</v>
          </cell>
          <cell r="D1811" t="str">
            <v>72.47.03.03</v>
          </cell>
          <cell r="E1811" t="str">
            <v>ROLO COMP.TAN.12T C-C</v>
          </cell>
          <cell r="F1811" t="str">
            <v>h</v>
          </cell>
        </row>
        <row r="1812">
          <cell r="B1812" t="str">
            <v>15.1.562</v>
          </cell>
          <cell r="D1812" t="str">
            <v>72.47.03.04</v>
          </cell>
          <cell r="E1812" t="str">
            <v>ROLO COMP.TAN.12T C-D</v>
          </cell>
          <cell r="F1812" t="str">
            <v>h</v>
          </cell>
        </row>
        <row r="1813">
          <cell r="B1813" t="str">
            <v>15.1.563</v>
          </cell>
          <cell r="D1813" t="str">
            <v>72.48.01.01</v>
          </cell>
          <cell r="E1813" t="str">
            <v>ROLO COM.P.A.12,5 C-A</v>
          </cell>
          <cell r="F1813" t="str">
            <v>h</v>
          </cell>
        </row>
        <row r="1814">
          <cell r="B1814" t="str">
            <v>15.1.564</v>
          </cell>
          <cell r="D1814" t="str">
            <v>72.48.01.02</v>
          </cell>
          <cell r="E1814" t="str">
            <v>ROLO COM.P.A.12,5 C-B</v>
          </cell>
          <cell r="F1814" t="str">
            <v>h</v>
          </cell>
        </row>
        <row r="1815">
          <cell r="B1815" t="str">
            <v>15.1.565</v>
          </cell>
          <cell r="D1815" t="str">
            <v>72.48.01.03</v>
          </cell>
          <cell r="E1815" t="str">
            <v>ROLO COM.P.A.12,5 C-C</v>
          </cell>
          <cell r="F1815" t="str">
            <v>h</v>
          </cell>
        </row>
        <row r="1816">
          <cell r="B1816" t="str">
            <v>15.1.566</v>
          </cell>
          <cell r="D1816" t="str">
            <v>72.48.01.04</v>
          </cell>
          <cell r="E1816" t="str">
            <v>ROLO COM.P.A.12,5 C-D</v>
          </cell>
          <cell r="F1816" t="str">
            <v>h</v>
          </cell>
        </row>
        <row r="1817">
          <cell r="B1817" t="str">
            <v>15.1.567</v>
          </cell>
          <cell r="D1817" t="str">
            <v>72.48.02.01</v>
          </cell>
          <cell r="E1817" t="str">
            <v>ROLO COM.P.A.27T C-A</v>
          </cell>
          <cell r="F1817" t="str">
            <v>h</v>
          </cell>
        </row>
        <row r="1818">
          <cell r="B1818" t="str">
            <v>15.1.568</v>
          </cell>
          <cell r="D1818" t="str">
            <v>72.48.02.02</v>
          </cell>
          <cell r="E1818" t="str">
            <v>ROLO COM.P.A.27T C-B</v>
          </cell>
          <cell r="F1818" t="str">
            <v>h</v>
          </cell>
        </row>
        <row r="1819">
          <cell r="B1819" t="str">
            <v>15.1.569</v>
          </cell>
          <cell r="D1819" t="str">
            <v>72.48.02.03</v>
          </cell>
          <cell r="E1819" t="str">
            <v>ROLO COM.P.A.27T C-C</v>
          </cell>
          <cell r="F1819" t="str">
            <v>h</v>
          </cell>
        </row>
        <row r="1820">
          <cell r="B1820" t="str">
            <v>15.1.570</v>
          </cell>
          <cell r="D1820" t="str">
            <v>72.48.02.04</v>
          </cell>
          <cell r="E1820" t="str">
            <v>ROLO COM.P.A.27T C-D</v>
          </cell>
          <cell r="F1820" t="str">
            <v>h</v>
          </cell>
        </row>
        <row r="1821">
          <cell r="B1821" t="str">
            <v>15.1.571</v>
          </cell>
          <cell r="D1821" t="str">
            <v>72.49.01.01</v>
          </cell>
          <cell r="E1821" t="str">
            <v>TRAT.AGR.3,7TON C-A</v>
          </cell>
          <cell r="F1821" t="str">
            <v>h</v>
          </cell>
        </row>
        <row r="1822">
          <cell r="B1822" t="str">
            <v>15.1.572</v>
          </cell>
          <cell r="D1822" t="str">
            <v>72.49.01.02</v>
          </cell>
          <cell r="E1822" t="str">
            <v>TRAT.AGR.3,7TON C-B</v>
          </cell>
          <cell r="F1822" t="str">
            <v>h</v>
          </cell>
        </row>
        <row r="1823">
          <cell r="B1823" t="str">
            <v>15.1.573</v>
          </cell>
          <cell r="D1823" t="str">
            <v>72.49.01.03</v>
          </cell>
          <cell r="E1823" t="str">
            <v>TRAT.AGR.3,7TON C-C</v>
          </cell>
          <cell r="F1823" t="str">
            <v>h</v>
          </cell>
        </row>
        <row r="1824">
          <cell r="B1824" t="str">
            <v>15.1.574</v>
          </cell>
          <cell r="D1824" t="str">
            <v>72.49.01.04</v>
          </cell>
          <cell r="E1824" t="str">
            <v>TRAT.AGR.3,7TON C-D</v>
          </cell>
          <cell r="F1824" t="str">
            <v>h</v>
          </cell>
        </row>
        <row r="1825">
          <cell r="B1825" t="str">
            <v>15.1.575</v>
          </cell>
          <cell r="D1825" t="str">
            <v>72.49.02.01</v>
          </cell>
          <cell r="E1825" t="str">
            <v>TRAT.AGR.5TON C-A</v>
          </cell>
          <cell r="F1825" t="str">
            <v>h</v>
          </cell>
        </row>
        <row r="1826">
          <cell r="B1826" t="str">
            <v>15.1.576</v>
          </cell>
          <cell r="D1826" t="str">
            <v>72.49.02.02</v>
          </cell>
          <cell r="E1826" t="str">
            <v>TRAT.AGR.5TON C-B</v>
          </cell>
          <cell r="F1826" t="str">
            <v>h</v>
          </cell>
        </row>
        <row r="1827">
          <cell r="B1827" t="str">
            <v>15.1.577</v>
          </cell>
          <cell r="D1827" t="str">
            <v>72.49.02.03</v>
          </cell>
          <cell r="E1827" t="str">
            <v>TRAT.AGR.5TON C-C</v>
          </cell>
          <cell r="F1827" t="str">
            <v>h</v>
          </cell>
        </row>
        <row r="1828">
          <cell r="B1828" t="str">
            <v>15.1.578</v>
          </cell>
          <cell r="D1828" t="str">
            <v>72.49.02.04</v>
          </cell>
          <cell r="E1828" t="str">
            <v>TRAT.AGR.5TON C-D</v>
          </cell>
          <cell r="F1828" t="str">
            <v>h</v>
          </cell>
        </row>
        <row r="1829">
          <cell r="B1829" t="str">
            <v>15.1.579</v>
          </cell>
          <cell r="D1829" t="str">
            <v>72.49.03.01</v>
          </cell>
          <cell r="E1829" t="str">
            <v>MICRO TRAT.2,2T C-A</v>
          </cell>
          <cell r="F1829" t="str">
            <v>h</v>
          </cell>
        </row>
        <row r="1830">
          <cell r="B1830" t="str">
            <v>15.1.580</v>
          </cell>
          <cell r="D1830" t="str">
            <v>72.49.03.02</v>
          </cell>
          <cell r="E1830" t="str">
            <v>MICRO TRAT.2,2T C-B</v>
          </cell>
          <cell r="F1830" t="str">
            <v>h</v>
          </cell>
        </row>
        <row r="1831">
          <cell r="B1831" t="str">
            <v>15.1.581</v>
          </cell>
          <cell r="D1831" t="str">
            <v>72.49.03.03</v>
          </cell>
          <cell r="E1831" t="str">
            <v>MICRO TRAT.2,2T C-C</v>
          </cell>
          <cell r="F1831" t="str">
            <v>h</v>
          </cell>
        </row>
        <row r="1832">
          <cell r="B1832" t="str">
            <v>15.1.582</v>
          </cell>
          <cell r="D1832" t="str">
            <v>72.49.03.04</v>
          </cell>
          <cell r="E1832" t="str">
            <v>MICRO TRAT.2,2T C-D</v>
          </cell>
          <cell r="F1832" t="str">
            <v>h</v>
          </cell>
        </row>
        <row r="1833">
          <cell r="B1833" t="str">
            <v>15.1.583</v>
          </cell>
          <cell r="D1833" t="str">
            <v>72.49.04.01</v>
          </cell>
          <cell r="E1833" t="str">
            <v>TRAT.TRIT.VEG.5T C-A</v>
          </cell>
          <cell r="F1833" t="str">
            <v>h</v>
          </cell>
        </row>
        <row r="1834">
          <cell r="B1834" t="str">
            <v>15.1.584</v>
          </cell>
          <cell r="D1834" t="str">
            <v>72.49.04.02</v>
          </cell>
          <cell r="E1834" t="str">
            <v>TRAT.TRIT.VEG.5T C-B</v>
          </cell>
          <cell r="F1834" t="str">
            <v>h</v>
          </cell>
        </row>
        <row r="1835">
          <cell r="B1835" t="str">
            <v>15.1.585</v>
          </cell>
          <cell r="D1835" t="str">
            <v>72.49.04.03</v>
          </cell>
          <cell r="E1835" t="str">
            <v>TRAT.TRIT.VEG.5T C-C</v>
          </cell>
          <cell r="F1835" t="str">
            <v>h</v>
          </cell>
        </row>
        <row r="1836">
          <cell r="B1836" t="str">
            <v>15.1.586</v>
          </cell>
          <cell r="D1836" t="str">
            <v>72.49.04.04</v>
          </cell>
          <cell r="E1836" t="str">
            <v>TRAT.TRIT.VEG.5T C-D</v>
          </cell>
          <cell r="F1836" t="str">
            <v>h</v>
          </cell>
        </row>
        <row r="1837">
          <cell r="B1837" t="str">
            <v>15.1.587</v>
          </cell>
          <cell r="D1837" t="str">
            <v>72.49.05.01</v>
          </cell>
          <cell r="E1837" t="str">
            <v>TRAT.AGR.PULV.5T C-A</v>
          </cell>
          <cell r="F1837" t="str">
            <v>h</v>
          </cell>
        </row>
        <row r="1838">
          <cell r="B1838" t="str">
            <v>15.1.588</v>
          </cell>
          <cell r="D1838" t="str">
            <v>72.49.05.02</v>
          </cell>
          <cell r="E1838" t="str">
            <v>TRAT.AGR.PULV.5T C-B</v>
          </cell>
          <cell r="F1838" t="str">
            <v>h</v>
          </cell>
        </row>
        <row r="1839">
          <cell r="B1839" t="str">
            <v>15.1.589</v>
          </cell>
          <cell r="D1839" t="str">
            <v>72.49.05.03</v>
          </cell>
          <cell r="E1839" t="str">
            <v>TRAT.AGR.PULV.5T C-C</v>
          </cell>
          <cell r="F1839" t="str">
            <v>h</v>
          </cell>
        </row>
        <row r="1840">
          <cell r="B1840" t="str">
            <v>15.1.590</v>
          </cell>
          <cell r="D1840" t="str">
            <v>72.49.05.04</v>
          </cell>
          <cell r="E1840" t="str">
            <v>TRAT.AGR.PULV.5T C-D</v>
          </cell>
          <cell r="F1840" t="str">
            <v>h</v>
          </cell>
        </row>
        <row r="1841">
          <cell r="B1841" t="str">
            <v>15.1.591</v>
          </cell>
          <cell r="D1841" t="str">
            <v>72.50.01.01</v>
          </cell>
          <cell r="E1841" t="str">
            <v>TRAT.EST.L.1,93M3 C-A</v>
          </cell>
          <cell r="F1841" t="str">
            <v>h</v>
          </cell>
        </row>
        <row r="1842">
          <cell r="B1842" t="str">
            <v>15.1.592</v>
          </cell>
          <cell r="D1842" t="str">
            <v>72.50.01.02</v>
          </cell>
          <cell r="E1842" t="str">
            <v>TRAT.EST.L.1,93M3 C-B</v>
          </cell>
          <cell r="F1842" t="str">
            <v>h</v>
          </cell>
        </row>
        <row r="1843">
          <cell r="B1843" t="str">
            <v>15.1.593</v>
          </cell>
          <cell r="D1843" t="str">
            <v>72.50.01.03</v>
          </cell>
          <cell r="E1843" t="str">
            <v>TRAT.EST.L.1,93M3 C-C</v>
          </cell>
          <cell r="F1843" t="str">
            <v>h</v>
          </cell>
        </row>
        <row r="1844">
          <cell r="B1844" t="str">
            <v>15.1.594</v>
          </cell>
          <cell r="D1844" t="str">
            <v>72.50.01.04</v>
          </cell>
          <cell r="E1844" t="str">
            <v>TRAT.EST.L.1,93M3 C-D</v>
          </cell>
          <cell r="F1844" t="str">
            <v>h</v>
          </cell>
        </row>
        <row r="1845">
          <cell r="B1845" t="str">
            <v>15.1.595</v>
          </cell>
          <cell r="D1845" t="str">
            <v>72.50.02.01</v>
          </cell>
          <cell r="E1845" t="str">
            <v>TRAT.EST.L.3,18M3 C-A</v>
          </cell>
          <cell r="F1845" t="str">
            <v>h</v>
          </cell>
        </row>
        <row r="1846">
          <cell r="B1846" t="str">
            <v>15.1.596</v>
          </cell>
          <cell r="D1846" t="str">
            <v>72.50.02.02</v>
          </cell>
          <cell r="E1846" t="str">
            <v>TRAT.EST.L.3,18M3 C-B</v>
          </cell>
          <cell r="F1846" t="str">
            <v>h</v>
          </cell>
        </row>
        <row r="1847">
          <cell r="B1847" t="str">
            <v>15.1.597</v>
          </cell>
          <cell r="D1847" t="str">
            <v>72.50.02.03</v>
          </cell>
          <cell r="E1847" t="str">
            <v>TRAT.EST.L.3,18M3 C-C</v>
          </cell>
          <cell r="F1847" t="str">
            <v>h</v>
          </cell>
        </row>
        <row r="1848">
          <cell r="B1848" t="str">
            <v>15.1.598</v>
          </cell>
          <cell r="D1848" t="str">
            <v>72.50.02.04</v>
          </cell>
          <cell r="E1848" t="str">
            <v>TRAT.EST.L.3,18M3 C-D</v>
          </cell>
          <cell r="F1848" t="str">
            <v>h</v>
          </cell>
        </row>
        <row r="1849">
          <cell r="B1849" t="str">
            <v>15.1.599</v>
          </cell>
          <cell r="D1849" t="str">
            <v>72.50.03.01</v>
          </cell>
          <cell r="E1849" t="str">
            <v>TRAT.EST.L.2,28M3 C-A</v>
          </cell>
          <cell r="F1849" t="str">
            <v>h</v>
          </cell>
        </row>
        <row r="1850">
          <cell r="B1850" t="str">
            <v>15.1.600</v>
          </cell>
          <cell r="D1850" t="str">
            <v>72.50.03.02</v>
          </cell>
          <cell r="E1850" t="str">
            <v>TRAT.EST.L.2,28M3 C-B</v>
          </cell>
          <cell r="F1850" t="str">
            <v>h</v>
          </cell>
        </row>
        <row r="1851">
          <cell r="B1851" t="str">
            <v>15.1.601</v>
          </cell>
          <cell r="D1851" t="str">
            <v>72.50.03.03</v>
          </cell>
          <cell r="E1851" t="str">
            <v>TRAT.EST.L.2,28M3 C-C</v>
          </cell>
          <cell r="F1851" t="str">
            <v>h</v>
          </cell>
        </row>
        <row r="1852">
          <cell r="B1852" t="str">
            <v>15.1.602</v>
          </cell>
          <cell r="D1852" t="str">
            <v>72.50.03.04</v>
          </cell>
          <cell r="E1852" t="str">
            <v>TRAT.EST.L.2,28M3 C-D</v>
          </cell>
          <cell r="F1852" t="str">
            <v>h</v>
          </cell>
        </row>
        <row r="1853">
          <cell r="B1853" t="str">
            <v>15.1.603</v>
          </cell>
          <cell r="D1853" t="str">
            <v>72.50.04.01</v>
          </cell>
          <cell r="E1853" t="str">
            <v xml:space="preserve">TRAT.EST.R.1,93M3 C-A </v>
          </cell>
          <cell r="F1853" t="str">
            <v>h</v>
          </cell>
        </row>
        <row r="1854">
          <cell r="B1854" t="str">
            <v>15.1.604</v>
          </cell>
          <cell r="D1854" t="str">
            <v xml:space="preserve">72.50.04.02 </v>
          </cell>
          <cell r="E1854" t="str">
            <v xml:space="preserve">TRAT.EST.R.1,93M3 C-B </v>
          </cell>
          <cell r="F1854" t="str">
            <v>h</v>
          </cell>
        </row>
        <row r="1855">
          <cell r="B1855" t="str">
            <v>15.1.605</v>
          </cell>
          <cell r="D1855" t="str">
            <v>72.50.04.03</v>
          </cell>
          <cell r="E1855" t="str">
            <v xml:space="preserve">TRAT.EST.R.1,93M3 C-C </v>
          </cell>
          <cell r="F1855" t="str">
            <v>h</v>
          </cell>
        </row>
        <row r="1856">
          <cell r="B1856" t="str">
            <v>15.1.606</v>
          </cell>
          <cell r="D1856" t="str">
            <v>72.50.04.04</v>
          </cell>
          <cell r="E1856" t="str">
            <v xml:space="preserve">TRAT.EST.R.1,93M3 C-D </v>
          </cell>
          <cell r="F1856" t="str">
            <v>h</v>
          </cell>
        </row>
        <row r="1857">
          <cell r="B1857" t="str">
            <v>15.1.607</v>
          </cell>
          <cell r="D1857" t="str">
            <v>72.50.05.01</v>
          </cell>
          <cell r="E1857" t="str">
            <v xml:space="preserve">TRAT.EST.R.2,28M3 C-A </v>
          </cell>
          <cell r="F1857" t="str">
            <v>h</v>
          </cell>
        </row>
        <row r="1858">
          <cell r="B1858" t="str">
            <v>15.1.608</v>
          </cell>
          <cell r="D1858" t="str">
            <v>72.50.05.02</v>
          </cell>
          <cell r="E1858" t="str">
            <v>TRAT.EST.R..2,28M3 C-B</v>
          </cell>
          <cell r="F1858" t="str">
            <v>h</v>
          </cell>
        </row>
        <row r="1859">
          <cell r="B1859" t="str">
            <v>15.1.609</v>
          </cell>
          <cell r="D1859" t="str">
            <v>72.50.05.03</v>
          </cell>
          <cell r="E1859" t="str">
            <v xml:space="preserve">TRAT.EST.R.2,28M3 C-C </v>
          </cell>
          <cell r="F1859" t="str">
            <v>h</v>
          </cell>
        </row>
        <row r="1860">
          <cell r="B1860" t="str">
            <v>15.1.610</v>
          </cell>
          <cell r="D1860" t="str">
            <v>72.50.05.04</v>
          </cell>
          <cell r="E1860" t="str">
            <v xml:space="preserve">TRAT.EST.R.2,28M3 C-D </v>
          </cell>
          <cell r="F1860" t="str">
            <v>h</v>
          </cell>
        </row>
        <row r="1861">
          <cell r="B1861" t="str">
            <v>15.1.611</v>
          </cell>
          <cell r="D1861" t="str">
            <v>72.50.06.01</v>
          </cell>
          <cell r="E1861" t="str">
            <v>TRAT.EST.R.3,18M3 C-A</v>
          </cell>
          <cell r="F1861" t="str">
            <v>h</v>
          </cell>
        </row>
        <row r="1862">
          <cell r="B1862" t="str">
            <v>15.1.612</v>
          </cell>
          <cell r="D1862" t="str">
            <v>72.50.06.02</v>
          </cell>
          <cell r="E1862" t="str">
            <v>TRAT.EST.R.3,18M3 C-B</v>
          </cell>
          <cell r="F1862" t="str">
            <v>h</v>
          </cell>
        </row>
        <row r="1863">
          <cell r="B1863" t="str">
            <v>15.1.613</v>
          </cell>
          <cell r="D1863" t="str">
            <v>72.50.06.03</v>
          </cell>
          <cell r="E1863" t="str">
            <v>TRAT.EST.R.3,18M3 C-C</v>
          </cell>
          <cell r="F1863" t="str">
            <v>h</v>
          </cell>
        </row>
        <row r="1864">
          <cell r="B1864" t="str">
            <v>15.1.614</v>
          </cell>
          <cell r="D1864" t="str">
            <v xml:space="preserve">72.50.06.04 </v>
          </cell>
          <cell r="E1864" t="str">
            <v xml:space="preserve">TRAT.EST.R.3,18M3 C-D </v>
          </cell>
          <cell r="F1864" t="str">
            <v>h</v>
          </cell>
        </row>
        <row r="1865">
          <cell r="B1865" t="str">
            <v>15.1.615</v>
          </cell>
          <cell r="D1865" t="str">
            <v xml:space="preserve">72.52.01.01 </v>
          </cell>
          <cell r="E1865" t="str">
            <v>US.CONC.200M3/H C-A</v>
          </cell>
          <cell r="F1865" t="str">
            <v>h</v>
          </cell>
        </row>
        <row r="1866">
          <cell r="B1866" t="str">
            <v>15.1.616</v>
          </cell>
          <cell r="D1866" t="str">
            <v>72.52.01.02</v>
          </cell>
          <cell r="E1866" t="str">
            <v>US.CONC.200M3/H C-B</v>
          </cell>
          <cell r="F1866" t="str">
            <v>h</v>
          </cell>
        </row>
        <row r="1867">
          <cell r="B1867" t="str">
            <v>15.1.617</v>
          </cell>
          <cell r="D1867" t="str">
            <v xml:space="preserve">72.52.01.03 </v>
          </cell>
          <cell r="E1867" t="str">
            <v>US.CONC.200M3/H C-C</v>
          </cell>
          <cell r="F1867" t="str">
            <v>h</v>
          </cell>
        </row>
        <row r="1868">
          <cell r="B1868" t="str">
            <v>15.1.618</v>
          </cell>
          <cell r="D1868" t="str">
            <v>72.52.01.04</v>
          </cell>
          <cell r="E1868" t="str">
            <v>US.CONC.200M3/H C-D</v>
          </cell>
          <cell r="F1868" t="str">
            <v>h</v>
          </cell>
        </row>
        <row r="1869">
          <cell r="B1869" t="str">
            <v>15.1.619</v>
          </cell>
          <cell r="D1869" t="str">
            <v>72.52.02.01</v>
          </cell>
          <cell r="E1869" t="str">
            <v>US.CONC.40M3/H C-A</v>
          </cell>
          <cell r="F1869" t="str">
            <v>h</v>
          </cell>
        </row>
        <row r="1870">
          <cell r="B1870" t="str">
            <v>15.1.620</v>
          </cell>
          <cell r="D1870" t="str">
            <v>72.52.02.02</v>
          </cell>
          <cell r="E1870" t="str">
            <v>US.CONC.40M3/H C-B</v>
          </cell>
          <cell r="F1870" t="str">
            <v>h</v>
          </cell>
        </row>
        <row r="1871">
          <cell r="B1871" t="str">
            <v>15.1.621</v>
          </cell>
          <cell r="D1871" t="str">
            <v>72.52.02.03</v>
          </cell>
          <cell r="E1871" t="str">
            <v>US.CONC.40M3/H C-C</v>
          </cell>
          <cell r="F1871" t="str">
            <v>h</v>
          </cell>
        </row>
        <row r="1872">
          <cell r="B1872" t="str">
            <v>15.1.622</v>
          </cell>
          <cell r="D1872" t="str">
            <v>72.52.02.04</v>
          </cell>
          <cell r="E1872" t="str">
            <v>US.CONC.40M3/H C-D</v>
          </cell>
          <cell r="F1872" t="str">
            <v>h</v>
          </cell>
        </row>
        <row r="1873">
          <cell r="B1873" t="str">
            <v>15.1.623</v>
          </cell>
          <cell r="D1873" t="str">
            <v>72.52.03.01</v>
          </cell>
          <cell r="E1873" t="str">
            <v>US.GRAV.Q.80T/H C-A</v>
          </cell>
          <cell r="F1873" t="str">
            <v>h</v>
          </cell>
        </row>
        <row r="1874">
          <cell r="B1874" t="str">
            <v>15.1.624</v>
          </cell>
          <cell r="D1874" t="str">
            <v>72.52.03.02</v>
          </cell>
          <cell r="E1874" t="str">
            <v>US.GRAV.Q.80T/H C-B</v>
          </cell>
          <cell r="F1874" t="str">
            <v>h</v>
          </cell>
        </row>
        <row r="1875">
          <cell r="B1875" t="str">
            <v>15.1.625</v>
          </cell>
          <cell r="D1875" t="str">
            <v xml:space="preserve">72.52.03.03 </v>
          </cell>
          <cell r="E1875" t="str">
            <v>US.GRAV.Q.80T/H C-C</v>
          </cell>
          <cell r="F1875" t="str">
            <v>h</v>
          </cell>
        </row>
        <row r="1876">
          <cell r="B1876" t="str">
            <v>15.1.626</v>
          </cell>
          <cell r="D1876" t="str">
            <v>72.52.03.04</v>
          </cell>
          <cell r="E1876" t="str">
            <v>US.GRAV.Q.80T/H C-D</v>
          </cell>
          <cell r="F1876" t="str">
            <v>h</v>
          </cell>
        </row>
        <row r="1877">
          <cell r="B1877" t="str">
            <v>15.1.627</v>
          </cell>
          <cell r="D1877" t="str">
            <v xml:space="preserve">72.52.04.01 </v>
          </cell>
          <cell r="E1877" t="str">
            <v>US.ASF.FR.150T/H C-A</v>
          </cell>
          <cell r="F1877" t="str">
            <v>h</v>
          </cell>
        </row>
        <row r="1878">
          <cell r="B1878" t="str">
            <v>15.1.628</v>
          </cell>
          <cell r="D1878" t="str">
            <v xml:space="preserve">72.52.04.02 </v>
          </cell>
          <cell r="E1878" t="str">
            <v>US.ASF.FR.150T/H C-B</v>
          </cell>
          <cell r="F1878" t="str">
            <v>h</v>
          </cell>
        </row>
        <row r="1879">
          <cell r="B1879" t="str">
            <v>15.1.629</v>
          </cell>
          <cell r="D1879" t="str">
            <v xml:space="preserve">72.52.04.03 </v>
          </cell>
          <cell r="E1879" t="str">
            <v>US.ASF.FR.150T/H C-C</v>
          </cell>
          <cell r="F1879" t="str">
            <v>h</v>
          </cell>
        </row>
        <row r="1880">
          <cell r="B1880" t="str">
            <v>15.1.630</v>
          </cell>
          <cell r="D1880" t="str">
            <v>72.52.04.04</v>
          </cell>
          <cell r="E1880" t="str">
            <v>US.ASF.FR.150T/H C-D</v>
          </cell>
          <cell r="F1880" t="str">
            <v>h</v>
          </cell>
        </row>
        <row r="1881">
          <cell r="B1881" t="str">
            <v>15.1.631</v>
          </cell>
          <cell r="D1881" t="str">
            <v xml:space="preserve">72.52.05.01 </v>
          </cell>
          <cell r="E1881" t="str">
            <v xml:space="preserve">US.SOLOS 400T/H C-A </v>
          </cell>
          <cell r="F1881" t="str">
            <v>h</v>
          </cell>
        </row>
        <row r="1882">
          <cell r="B1882" t="str">
            <v>15.1.632</v>
          </cell>
          <cell r="D1882" t="str">
            <v xml:space="preserve">72.52.05.02 </v>
          </cell>
          <cell r="E1882" t="str">
            <v>US.SOLOS 400T/H C-B</v>
          </cell>
          <cell r="F1882" t="str">
            <v>h</v>
          </cell>
        </row>
        <row r="1883">
          <cell r="B1883" t="str">
            <v>15.1.633</v>
          </cell>
          <cell r="D1883" t="str">
            <v>72.52.05.03</v>
          </cell>
          <cell r="E1883" t="str">
            <v xml:space="preserve">US.SOLOS 400T/H C-C </v>
          </cell>
          <cell r="F1883" t="str">
            <v>h</v>
          </cell>
        </row>
        <row r="1884">
          <cell r="B1884" t="str">
            <v>15.1.634</v>
          </cell>
          <cell r="D1884" t="str">
            <v xml:space="preserve">72.52.05.04 </v>
          </cell>
          <cell r="E1884" t="str">
            <v>US.SOLOS 400T/H C-D</v>
          </cell>
          <cell r="F1884" t="str">
            <v>h</v>
          </cell>
        </row>
        <row r="1885">
          <cell r="B1885" t="str">
            <v>15.1.635</v>
          </cell>
          <cell r="D1885" t="str">
            <v xml:space="preserve">72.53.01.01 </v>
          </cell>
          <cell r="E1885" t="str">
            <v>VIBR.IMER.ELETR.C-A</v>
          </cell>
          <cell r="F1885" t="str">
            <v>h</v>
          </cell>
        </row>
        <row r="1886">
          <cell r="B1886" t="str">
            <v>15.1.636</v>
          </cell>
          <cell r="D1886" t="str">
            <v xml:space="preserve">72.53.01.02 </v>
          </cell>
          <cell r="E1886" t="str">
            <v>VIBR.IMER.ELETR.C-B</v>
          </cell>
          <cell r="F1886" t="str">
            <v>h</v>
          </cell>
        </row>
        <row r="1887">
          <cell r="B1887" t="str">
            <v>15.1.637</v>
          </cell>
          <cell r="D1887" t="str">
            <v>72.53.01.03</v>
          </cell>
          <cell r="E1887" t="str">
            <v>VIBR.IMER.ELETR.C-C</v>
          </cell>
          <cell r="F1887" t="str">
            <v>h</v>
          </cell>
        </row>
        <row r="1888">
          <cell r="B1888" t="str">
            <v>15.1.638</v>
          </cell>
          <cell r="D1888" t="str">
            <v xml:space="preserve">72.53.01.04 </v>
          </cell>
          <cell r="E1888" t="str">
            <v>VIBR.IMER.ELETR.C-D</v>
          </cell>
          <cell r="F1888" t="str">
            <v>h</v>
          </cell>
        </row>
        <row r="1889">
          <cell r="B1889" t="str">
            <v>15.1.639</v>
          </cell>
          <cell r="D1889" t="str">
            <v xml:space="preserve">72.53.02.01 </v>
          </cell>
          <cell r="E1889" t="str">
            <v>VIBR.IMER.GAS. C-A</v>
          </cell>
          <cell r="F1889" t="str">
            <v>h</v>
          </cell>
        </row>
        <row r="1890">
          <cell r="B1890" t="str">
            <v>15.1.640</v>
          </cell>
          <cell r="D1890" t="str">
            <v>72.53.02.02</v>
          </cell>
          <cell r="E1890" t="str">
            <v>VIBR.IMER.GAS. C-B</v>
          </cell>
          <cell r="F1890" t="str">
            <v>h</v>
          </cell>
        </row>
        <row r="1891">
          <cell r="B1891" t="str">
            <v>15.1.641</v>
          </cell>
          <cell r="D1891" t="str">
            <v xml:space="preserve">72.53.02.03 </v>
          </cell>
          <cell r="E1891" t="str">
            <v xml:space="preserve">VIBR.IMER.GAS. C-C </v>
          </cell>
          <cell r="F1891" t="str">
            <v>h</v>
          </cell>
        </row>
        <row r="1892">
          <cell r="B1892" t="str">
            <v>15.1.642</v>
          </cell>
          <cell r="D1892" t="str">
            <v xml:space="preserve">72.53.02.04 </v>
          </cell>
          <cell r="E1892" t="str">
            <v>VIBR.IMER.GAS. C-D</v>
          </cell>
          <cell r="F1892" t="str">
            <v>h</v>
          </cell>
        </row>
        <row r="1893">
          <cell r="B1893" t="str">
            <v>15.1.643</v>
          </cell>
          <cell r="D1893" t="str">
            <v>72.54.01.01</v>
          </cell>
          <cell r="E1893" t="str">
            <v>VIB.AC.AS.400T/H C-A</v>
          </cell>
          <cell r="F1893" t="str">
            <v>h</v>
          </cell>
        </row>
        <row r="1894">
          <cell r="B1894" t="str">
            <v>15.1.644</v>
          </cell>
          <cell r="D1894" t="str">
            <v>72.54.01.02</v>
          </cell>
          <cell r="E1894" t="str">
            <v>VIB.AC.AS.400T/H C-B</v>
          </cell>
          <cell r="F1894" t="str">
            <v>h</v>
          </cell>
        </row>
        <row r="1895">
          <cell r="B1895" t="str">
            <v>15.1.645</v>
          </cell>
          <cell r="D1895" t="str">
            <v xml:space="preserve">72.54.01.03 </v>
          </cell>
          <cell r="E1895" t="str">
            <v>VIB.AC.AS.400T/H C-C</v>
          </cell>
          <cell r="F1895" t="str">
            <v>h</v>
          </cell>
        </row>
        <row r="1896">
          <cell r="B1896" t="str">
            <v>15.1.646</v>
          </cell>
          <cell r="D1896" t="str">
            <v>72.54.01.04</v>
          </cell>
          <cell r="E1896" t="str">
            <v>VIB.AC.AS.400T/H C-D</v>
          </cell>
          <cell r="F1896" t="str">
            <v>h</v>
          </cell>
        </row>
        <row r="1897">
          <cell r="B1897" t="str">
            <v>15.1.647</v>
          </cell>
          <cell r="D1897" t="str">
            <v>72.54.02.01</v>
          </cell>
          <cell r="E1897" t="str">
            <v>VIB.AC.AS.2838T/H C-A</v>
          </cell>
          <cell r="F1897" t="str">
            <v>h</v>
          </cell>
        </row>
        <row r="1898">
          <cell r="B1898" t="str">
            <v>15.1.648</v>
          </cell>
          <cell r="D1898" t="str">
            <v>72.54.02.02</v>
          </cell>
          <cell r="E1898" t="str">
            <v>VIB.AC.AS.2838T/H C-B</v>
          </cell>
          <cell r="F1898" t="str">
            <v>h</v>
          </cell>
        </row>
        <row r="1899">
          <cell r="B1899" t="str">
            <v>15.1.649</v>
          </cell>
          <cell r="D1899" t="str">
            <v xml:space="preserve">72.54.02.03 </v>
          </cell>
          <cell r="E1899" t="str">
            <v>VIB.AC.AS.2838T/H C-C</v>
          </cell>
          <cell r="F1899" t="str">
            <v>h</v>
          </cell>
        </row>
        <row r="1900">
          <cell r="B1900" t="str">
            <v>15.1.650</v>
          </cell>
          <cell r="D1900" t="str">
            <v xml:space="preserve">72.54.02.04 </v>
          </cell>
          <cell r="E1900" t="str">
            <v>VIB.AC.AS.2838T/H C-D</v>
          </cell>
          <cell r="F1900" t="str">
            <v>h</v>
          </cell>
        </row>
        <row r="1901">
          <cell r="B1901" t="str">
            <v>15.1.651</v>
          </cell>
          <cell r="D1901" t="str">
            <v xml:space="preserve">72.54.03.01 </v>
          </cell>
          <cell r="E1901" t="str">
            <v>VIB.AC.AS.500T/H C-A</v>
          </cell>
          <cell r="F1901" t="str">
            <v>h</v>
          </cell>
        </row>
        <row r="1902">
          <cell r="B1902" t="str">
            <v>15.1.652</v>
          </cell>
          <cell r="D1902" t="str">
            <v>72.54.03.02</v>
          </cell>
          <cell r="E1902" t="str">
            <v xml:space="preserve">VIB.AC.AS.500T/H C-B </v>
          </cell>
          <cell r="F1902" t="str">
            <v>h</v>
          </cell>
        </row>
        <row r="1903">
          <cell r="B1903" t="str">
            <v>15.1.653</v>
          </cell>
          <cell r="D1903" t="str">
            <v>72.54.03.03</v>
          </cell>
          <cell r="E1903" t="str">
            <v xml:space="preserve">VIB.AC.AS.500T/H C-C </v>
          </cell>
          <cell r="F1903" t="str">
            <v>h</v>
          </cell>
        </row>
        <row r="1904">
          <cell r="B1904" t="str">
            <v>15.1.654</v>
          </cell>
          <cell r="D1904" t="str">
            <v>72.54.03.04</v>
          </cell>
          <cell r="E1904" t="str">
            <v xml:space="preserve">VIB.AC.AS.500T/H C-D </v>
          </cell>
          <cell r="F1904" t="str">
            <v>h</v>
          </cell>
        </row>
        <row r="1905">
          <cell r="B1905" t="str">
            <v>15.1.655</v>
          </cell>
          <cell r="D1905" t="str">
            <v>72.54.04.01</v>
          </cell>
          <cell r="E1905" t="str">
            <v xml:space="preserve">VIB.AC.AS.14,7T/H C-A </v>
          </cell>
          <cell r="F1905" t="str">
            <v>h</v>
          </cell>
        </row>
        <row r="1906">
          <cell r="B1906" t="str">
            <v>15.1.656</v>
          </cell>
          <cell r="D1906" t="str">
            <v>72.54.04.02</v>
          </cell>
          <cell r="E1906" t="str">
            <v xml:space="preserve">VIB.AC.AS.14,7T/H C-B </v>
          </cell>
          <cell r="F1906" t="str">
            <v>h</v>
          </cell>
        </row>
        <row r="1907">
          <cell r="B1907" t="str">
            <v>15.1.657</v>
          </cell>
          <cell r="D1907" t="str">
            <v>72.54.04.03</v>
          </cell>
          <cell r="E1907" t="str">
            <v>VIB.AC.AS.14,7T/H C-C</v>
          </cell>
          <cell r="F1907" t="str">
            <v>h</v>
          </cell>
        </row>
        <row r="1908">
          <cell r="B1908" t="str">
            <v>15.1.658</v>
          </cell>
          <cell r="D1908" t="str">
            <v>72.54.04.04</v>
          </cell>
          <cell r="E1908" t="str">
            <v>VIB.AC.AS.14,7T/H C-D</v>
          </cell>
          <cell r="F1908" t="str">
            <v>h</v>
          </cell>
        </row>
        <row r="1909">
          <cell r="B1909" t="str">
            <v>15.1.659</v>
          </cell>
          <cell r="D1909" t="str">
            <v>72.55.01.01</v>
          </cell>
          <cell r="E1909" t="str">
            <v>V.AC.CONC.200M3/H C-A</v>
          </cell>
          <cell r="F1909" t="str">
            <v>h</v>
          </cell>
        </row>
        <row r="1910">
          <cell r="B1910" t="str">
            <v>15.1.660</v>
          </cell>
          <cell r="D1910" t="str">
            <v>72.55.01.02</v>
          </cell>
          <cell r="E1910" t="str">
            <v>V.AC.CONC.200M3/H C-B</v>
          </cell>
          <cell r="F1910" t="str">
            <v>h</v>
          </cell>
        </row>
        <row r="1911">
          <cell r="B1911" t="str">
            <v>15.1.661</v>
          </cell>
          <cell r="D1911" t="str">
            <v>72.55.01.03</v>
          </cell>
          <cell r="E1911" t="str">
            <v xml:space="preserve">V.AC.CONC.200M3/H C-C </v>
          </cell>
          <cell r="F1911" t="str">
            <v>h</v>
          </cell>
        </row>
        <row r="1912">
          <cell r="B1912" t="str">
            <v>15.1.662</v>
          </cell>
          <cell r="D1912" t="str">
            <v>72.55.01.04</v>
          </cell>
          <cell r="E1912" t="str">
            <v xml:space="preserve">V.AC.CONC.200M3/H C-D </v>
          </cell>
          <cell r="F1912" t="str">
            <v>h</v>
          </cell>
        </row>
        <row r="1913">
          <cell r="B1913" t="str">
            <v>15.1.663</v>
          </cell>
          <cell r="D1913" t="str">
            <v>72.56.01.01</v>
          </cell>
          <cell r="E1913" t="str">
            <v xml:space="preserve">SERRA PAV.8HP C-A </v>
          </cell>
          <cell r="F1913" t="str">
            <v>h</v>
          </cell>
        </row>
        <row r="1914">
          <cell r="B1914" t="str">
            <v>15.1.664</v>
          </cell>
          <cell r="D1914" t="str">
            <v>72.56.01.02</v>
          </cell>
          <cell r="E1914" t="str">
            <v>SERRA PAV.8HP C-B</v>
          </cell>
          <cell r="F1914" t="str">
            <v>h</v>
          </cell>
        </row>
        <row r="1915">
          <cell r="B1915" t="str">
            <v>15.1.665</v>
          </cell>
          <cell r="D1915" t="str">
            <v>72.56.01.03</v>
          </cell>
          <cell r="E1915" t="str">
            <v>SERRA PAV.8HP C-C</v>
          </cell>
          <cell r="F1915" t="str">
            <v>h</v>
          </cell>
        </row>
        <row r="1916">
          <cell r="B1916" t="str">
            <v>15.1.666</v>
          </cell>
          <cell r="D1916" t="str">
            <v>72.56.01.04</v>
          </cell>
          <cell r="E1916" t="str">
            <v xml:space="preserve">SERRA PAV.8HP C-D </v>
          </cell>
          <cell r="F1916" t="str">
            <v>h</v>
          </cell>
        </row>
        <row r="1917">
          <cell r="B1917" t="str">
            <v>15.1.667</v>
          </cell>
          <cell r="D1917" t="str">
            <v>72.56.03.01</v>
          </cell>
          <cell r="E1917" t="str">
            <v xml:space="preserve">SERRA PAV.9HP C-A </v>
          </cell>
          <cell r="F1917" t="str">
            <v>h</v>
          </cell>
        </row>
        <row r="1918">
          <cell r="B1918" t="str">
            <v>15.1.668</v>
          </cell>
          <cell r="D1918" t="str">
            <v>72.56.03.02</v>
          </cell>
          <cell r="E1918" t="str">
            <v>SERRA PAV.9HP C-B</v>
          </cell>
          <cell r="F1918" t="str">
            <v>h</v>
          </cell>
        </row>
        <row r="1919">
          <cell r="B1919" t="str">
            <v>15.1.669</v>
          </cell>
          <cell r="D1919" t="str">
            <v>72.56.03.03</v>
          </cell>
          <cell r="E1919" t="str">
            <v>SERRA PAV.9HP C-C</v>
          </cell>
          <cell r="F1919" t="str">
            <v>h</v>
          </cell>
        </row>
        <row r="1920">
          <cell r="B1920" t="str">
            <v>15.1.670</v>
          </cell>
          <cell r="D1920" t="str">
            <v>72.56.03.04</v>
          </cell>
          <cell r="E1920" t="str">
            <v xml:space="preserve">SERRA PAV.9HP C-D </v>
          </cell>
          <cell r="F1920" t="str">
            <v>h</v>
          </cell>
        </row>
        <row r="1921">
          <cell r="B1921" t="str">
            <v>15.1.671</v>
          </cell>
          <cell r="D1921" t="str">
            <v>72.57.01.01</v>
          </cell>
          <cell r="E1921" t="str">
            <v>SELADORA A FRIO C-A</v>
          </cell>
          <cell r="F1921" t="str">
            <v>h</v>
          </cell>
        </row>
        <row r="1922">
          <cell r="B1922" t="str">
            <v>15.1.672</v>
          </cell>
          <cell r="D1922" t="str">
            <v>72.57.01.02</v>
          </cell>
          <cell r="E1922" t="str">
            <v>SELADORA A FRIO C-B</v>
          </cell>
          <cell r="F1922" t="str">
            <v>h</v>
          </cell>
        </row>
        <row r="1923">
          <cell r="B1923" t="str">
            <v>15.1.673</v>
          </cell>
          <cell r="D1923" t="str">
            <v>72.57.01.03</v>
          </cell>
          <cell r="E1923" t="str">
            <v>SELADORA A FRIO C-C</v>
          </cell>
          <cell r="F1923" t="str">
            <v>h</v>
          </cell>
        </row>
        <row r="1924">
          <cell r="B1924" t="str">
            <v>15.1.674</v>
          </cell>
          <cell r="D1924" t="str">
            <v>72.57.01.04</v>
          </cell>
          <cell r="E1924" t="str">
            <v>SELADORA A FRIO C-D</v>
          </cell>
          <cell r="F1924" t="str">
            <v>h</v>
          </cell>
        </row>
        <row r="1925">
          <cell r="B1925" t="str">
            <v>15.1.675</v>
          </cell>
          <cell r="D1925" t="str">
            <v>72.58.01.01</v>
          </cell>
          <cell r="E1925" t="str">
            <v>UNID.APLIC.EXTR. C-A</v>
          </cell>
          <cell r="F1925" t="str">
            <v>h</v>
          </cell>
        </row>
        <row r="1926">
          <cell r="B1926" t="str">
            <v>15.1.676</v>
          </cell>
          <cell r="D1926" t="str">
            <v>72.58.01.02</v>
          </cell>
          <cell r="E1926" t="str">
            <v>UNID.APLIC.EXTR. C-B</v>
          </cell>
          <cell r="F1926" t="str">
            <v>h</v>
          </cell>
        </row>
        <row r="1927">
          <cell r="B1927" t="str">
            <v>15.1.677</v>
          </cell>
          <cell r="D1927" t="str">
            <v>72.58.01.03</v>
          </cell>
          <cell r="E1927" t="str">
            <v>UNID.APLIC.EXTR. C-C</v>
          </cell>
          <cell r="F1927" t="str">
            <v>h</v>
          </cell>
        </row>
        <row r="1928">
          <cell r="B1928" t="str">
            <v>15.1.678</v>
          </cell>
          <cell r="D1928" t="str">
            <v>72.58.01.04</v>
          </cell>
          <cell r="E1928" t="str">
            <v>UNID.APLIC.EXTR. C-D</v>
          </cell>
          <cell r="F1928" t="str">
            <v>h</v>
          </cell>
        </row>
        <row r="1929">
          <cell r="B1929" t="str">
            <v>15.1.679</v>
          </cell>
          <cell r="D1929" t="str">
            <v>72.58.02.01</v>
          </cell>
          <cell r="E1929" t="str">
            <v xml:space="preserve">UNI.APLI.TINT.EL.C-A </v>
          </cell>
          <cell r="F1929" t="str">
            <v>h</v>
          </cell>
        </row>
        <row r="1930">
          <cell r="B1930" t="str">
            <v>15.1.680</v>
          </cell>
          <cell r="D1930" t="str">
            <v>72.58.02.02</v>
          </cell>
          <cell r="E1930" t="str">
            <v>UNI.APLI.TINT.EL.C-B</v>
          </cell>
          <cell r="F1930" t="str">
            <v>h</v>
          </cell>
        </row>
        <row r="1931">
          <cell r="B1931" t="str">
            <v>15.1.681</v>
          </cell>
          <cell r="D1931" t="str">
            <v>72.58.02.03</v>
          </cell>
          <cell r="E1931" t="str">
            <v xml:space="preserve">UNI.APLI.TINT.EL.C-C </v>
          </cell>
          <cell r="F1931" t="str">
            <v>h</v>
          </cell>
        </row>
        <row r="1932">
          <cell r="B1932" t="str">
            <v>15.1.682</v>
          </cell>
          <cell r="D1932" t="str">
            <v>72.58.02.04</v>
          </cell>
          <cell r="E1932" t="str">
            <v>UNI.APLI.TINT.EL.C-D</v>
          </cell>
          <cell r="F1932" t="str">
            <v>h</v>
          </cell>
        </row>
        <row r="1933">
          <cell r="B1933" t="str">
            <v>15.1.683</v>
          </cell>
          <cell r="D1933" t="str">
            <v>72.58.03.01</v>
          </cell>
          <cell r="E1933" t="str">
            <v>UNIDADE FUSORA C-A</v>
          </cell>
          <cell r="F1933" t="str">
            <v>h</v>
          </cell>
        </row>
        <row r="1934">
          <cell r="B1934" t="str">
            <v>15.1.684</v>
          </cell>
          <cell r="D1934" t="str">
            <v>72.58.03.02</v>
          </cell>
          <cell r="E1934" t="str">
            <v xml:space="preserve">UNIDADE FUSORA C-B </v>
          </cell>
          <cell r="F1934" t="str">
            <v>h</v>
          </cell>
        </row>
        <row r="1935">
          <cell r="B1935" t="str">
            <v>15.1.685</v>
          </cell>
          <cell r="D1935" t="str">
            <v>72.58.03.03</v>
          </cell>
          <cell r="E1935" t="str">
            <v>UNIDADE FUSORA C-C</v>
          </cell>
          <cell r="F1935" t="str">
            <v>h</v>
          </cell>
        </row>
        <row r="1936">
          <cell r="B1936" t="str">
            <v>15.1.686</v>
          </cell>
          <cell r="D1936" t="str">
            <v>72.58.03.04</v>
          </cell>
          <cell r="E1936" t="str">
            <v xml:space="preserve">UNIDADE FUSORA C-D </v>
          </cell>
          <cell r="F1936" t="str">
            <v>h</v>
          </cell>
        </row>
        <row r="1937">
          <cell r="B1937" t="str">
            <v>15.1.687</v>
          </cell>
          <cell r="D1937" t="str">
            <v>72.58.04.01</v>
          </cell>
          <cell r="E1937" t="str">
            <v>UN.APL.HOT-SPRAY C-A</v>
          </cell>
          <cell r="F1937" t="str">
            <v>h</v>
          </cell>
        </row>
        <row r="1938">
          <cell r="B1938" t="str">
            <v>15.1.688</v>
          </cell>
          <cell r="D1938" t="str">
            <v>72.58.04.02</v>
          </cell>
          <cell r="E1938" t="str">
            <v xml:space="preserve">UN.APL.HOT-SPRAY C-B </v>
          </cell>
          <cell r="F1938" t="str">
            <v>h</v>
          </cell>
        </row>
        <row r="1939">
          <cell r="B1939" t="str">
            <v>15.1.689</v>
          </cell>
          <cell r="D1939" t="str">
            <v>72.58.04.03</v>
          </cell>
          <cell r="E1939" t="str">
            <v>UN.APL.HOT-SPRAY C-C</v>
          </cell>
          <cell r="F1939" t="str">
            <v>h</v>
          </cell>
        </row>
        <row r="1940">
          <cell r="B1940" t="str">
            <v>15.1.690</v>
          </cell>
          <cell r="D1940" t="str">
            <v>72.58.04.04</v>
          </cell>
          <cell r="E1940" t="str">
            <v>UN.APL.HOT-SPRAY C-D</v>
          </cell>
          <cell r="F1940" t="str">
            <v>h</v>
          </cell>
        </row>
        <row r="1941">
          <cell r="B1941" t="str">
            <v>15.1.691</v>
          </cell>
          <cell r="D1941" t="str">
            <v>72.58.05.01</v>
          </cell>
          <cell r="E1941" t="str">
            <v>UN.APL.HOFFMAN C-A</v>
          </cell>
          <cell r="F1941" t="str">
            <v>h</v>
          </cell>
        </row>
        <row r="1942">
          <cell r="B1942" t="str">
            <v>15.1.692</v>
          </cell>
          <cell r="D1942" t="str">
            <v>72.58.05.02</v>
          </cell>
          <cell r="E1942" t="str">
            <v>UN.APL.HOFFMAN C-B</v>
          </cell>
          <cell r="F1942" t="str">
            <v>h</v>
          </cell>
        </row>
        <row r="1943">
          <cell r="B1943" t="str">
            <v>15.1.693</v>
          </cell>
          <cell r="D1943" t="str">
            <v>72.58.05.03</v>
          </cell>
          <cell r="E1943" t="str">
            <v>UN.APL.HOFFMAN C-C</v>
          </cell>
          <cell r="F1943" t="str">
            <v>h</v>
          </cell>
        </row>
        <row r="1944">
          <cell r="B1944" t="str">
            <v>15.1.694</v>
          </cell>
          <cell r="D1944" t="str">
            <v>72.58.05.04</v>
          </cell>
          <cell r="E1944" t="str">
            <v>UN.APL.HOFFMAN C-D</v>
          </cell>
          <cell r="F1944" t="str">
            <v>h</v>
          </cell>
        </row>
        <row r="1945">
          <cell r="B1945" t="str">
            <v>15.1.695</v>
          </cell>
          <cell r="D1945" t="str">
            <v>72.59.01.01</v>
          </cell>
          <cell r="E1945" t="str">
            <v>SILO EST.CIM.30T C-A</v>
          </cell>
          <cell r="F1945" t="str">
            <v>h</v>
          </cell>
        </row>
        <row r="1946">
          <cell r="B1946" t="str">
            <v>15.1.696</v>
          </cell>
          <cell r="D1946" t="str">
            <v>72.59.01.02</v>
          </cell>
          <cell r="E1946" t="str">
            <v>SILO EST.CIM.30T C-B</v>
          </cell>
          <cell r="F1946" t="str">
            <v>h</v>
          </cell>
        </row>
        <row r="1947">
          <cell r="B1947" t="str">
            <v>15.1.697</v>
          </cell>
          <cell r="D1947" t="str">
            <v>72.59.01.03</v>
          </cell>
          <cell r="E1947" t="str">
            <v>SILO EST.CIM.30T C-C</v>
          </cell>
          <cell r="F1947" t="str">
            <v>h</v>
          </cell>
        </row>
        <row r="1948">
          <cell r="B1948" t="str">
            <v>15.1.698</v>
          </cell>
          <cell r="D1948" t="str">
            <v>72.59.01.04</v>
          </cell>
          <cell r="E1948" t="str">
            <v>SILO EST.CIM.30T C-D</v>
          </cell>
          <cell r="F1948" t="str">
            <v>h</v>
          </cell>
        </row>
        <row r="1949">
          <cell r="B1949" t="str">
            <v>15.1.699</v>
          </cell>
          <cell r="D1949" t="str">
            <v>72.59.02.01</v>
          </cell>
          <cell r="E1949" t="str">
            <v>SILO EST.ASF.35T C-A</v>
          </cell>
          <cell r="F1949" t="str">
            <v>h</v>
          </cell>
        </row>
        <row r="1950">
          <cell r="B1950" t="str">
            <v>15.1.700</v>
          </cell>
          <cell r="D1950" t="str">
            <v>72.59.02.02</v>
          </cell>
          <cell r="E1950" t="str">
            <v xml:space="preserve">SILO EST.ASF.35T C-B </v>
          </cell>
          <cell r="F1950" t="str">
            <v>h</v>
          </cell>
        </row>
        <row r="1951">
          <cell r="B1951" t="str">
            <v>15.1.701</v>
          </cell>
          <cell r="D1951" t="str">
            <v>72.59.02.03</v>
          </cell>
          <cell r="E1951" t="str">
            <v xml:space="preserve">SILO EST.ASF.35T C-C </v>
          </cell>
          <cell r="F1951" t="str">
            <v>h</v>
          </cell>
        </row>
        <row r="1952">
          <cell r="B1952" t="str">
            <v>15.1.702</v>
          </cell>
          <cell r="D1952" t="str">
            <v>72.59.02.04</v>
          </cell>
          <cell r="E1952" t="str">
            <v xml:space="preserve">SILO EST.ASF.35T C-D </v>
          </cell>
          <cell r="F1952" t="str">
            <v>h</v>
          </cell>
        </row>
        <row r="1953">
          <cell r="B1953" t="str">
            <v>15.1.703</v>
          </cell>
          <cell r="D1953" t="str">
            <v>72.61.01.01</v>
          </cell>
          <cell r="E1953" t="str">
            <v xml:space="preserve">VAS.MEC.REBOC. C-A </v>
          </cell>
          <cell r="F1953" t="str">
            <v>h</v>
          </cell>
        </row>
        <row r="1954">
          <cell r="B1954" t="str">
            <v>15.1.704</v>
          </cell>
          <cell r="D1954" t="str">
            <v>72.61.01.02</v>
          </cell>
          <cell r="E1954" t="str">
            <v>VAS.MEC.REBOC. C-B</v>
          </cell>
          <cell r="F1954" t="str">
            <v>h</v>
          </cell>
        </row>
        <row r="1955">
          <cell r="B1955" t="str">
            <v>15.1.705</v>
          </cell>
          <cell r="D1955" t="str">
            <v>72.61.01.03</v>
          </cell>
          <cell r="E1955" t="str">
            <v>VAS.MEC.REBOC. C-C</v>
          </cell>
          <cell r="F1955" t="str">
            <v>h</v>
          </cell>
        </row>
        <row r="1956">
          <cell r="B1956" t="str">
            <v>15.1.706</v>
          </cell>
          <cell r="D1956" t="str">
            <v>72.61.01.04</v>
          </cell>
          <cell r="E1956" t="str">
            <v xml:space="preserve">VAS.MEC.REBOC. C-D </v>
          </cell>
          <cell r="F1956" t="str">
            <v>h</v>
          </cell>
        </row>
        <row r="1957">
          <cell r="B1957" t="str">
            <v>15.1.707</v>
          </cell>
          <cell r="D1957" t="str">
            <v>72.63.01.01</v>
          </cell>
          <cell r="E1957" t="str">
            <v xml:space="preserve">MAQUINA DE JATO C-A </v>
          </cell>
          <cell r="F1957" t="str">
            <v>h</v>
          </cell>
        </row>
        <row r="1958">
          <cell r="B1958" t="str">
            <v>15.1.708</v>
          </cell>
          <cell r="D1958" t="str">
            <v>72.63.01.02</v>
          </cell>
          <cell r="E1958" t="str">
            <v xml:space="preserve">MAQUINA DE JATO C-B </v>
          </cell>
          <cell r="F1958" t="str">
            <v>h</v>
          </cell>
        </row>
        <row r="1959">
          <cell r="B1959" t="str">
            <v>15.1.709</v>
          </cell>
          <cell r="D1959" t="str">
            <v>72.63.01.03</v>
          </cell>
          <cell r="E1959" t="str">
            <v>MAQUINA DE JATO C-C</v>
          </cell>
          <cell r="F1959" t="str">
            <v>h</v>
          </cell>
        </row>
        <row r="1960">
          <cell r="B1960" t="str">
            <v>15.1.710</v>
          </cell>
          <cell r="D1960" t="str">
            <v>72.63.01.04</v>
          </cell>
          <cell r="E1960" t="str">
            <v>MAQUINA DE JATO C-D</v>
          </cell>
          <cell r="F1960" t="str">
            <v>h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 02"/>
      <sheetName val="CR LOTE 02"/>
      <sheetName val="Plan_Orç.-Pl.Tr.-110 (187)"/>
      <sheetName val="QuQuant"/>
      <sheetName val="PT"/>
      <sheetName val="RESUMO_AU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L ZONA SUL"/>
      <sheetName val="ANEL LARANJEIRAS"/>
      <sheetName val="CS#"/>
      <sheetName val="VESPER"/>
      <sheetName val="EMBRATEL"/>
      <sheetName val="METRORED"/>
      <sheetName val="INTELIG"/>
      <sheetName val="NETSTREAM"/>
      <sheetName val="VESPER  PRÉ"/>
      <sheetName val="EMBRATEL PRÉ"/>
      <sheetName val="METRORED PRÉ"/>
      <sheetName val="INTELIG PRÉ"/>
      <sheetName val="NETSTREAM PRÉ"/>
      <sheetName val="ANEL ZONA SUL (2)"/>
      <sheetName val="ANEL LARANJEIRAS (2)"/>
      <sheetName val="CS_"/>
      <sheetName val="Plan1"/>
      <sheetName val="Plan2"/>
      <sheetName val="Plan3"/>
      <sheetName val="TOTAL GERAL"/>
      <sheetName val="Adelphia FURUKAWA"/>
      <sheetName val="Turn-Key - G.I."/>
      <sheetName val="Turn-Key - S.A."/>
      <sheetName val="QTD_PREÇO UNIT"/>
      <sheetName val="ENT-RES"/>
      <sheetName val="COAXIAL"/>
      <sheetName val="ÓPTICO"/>
      <sheetName val="FERRAGENS"/>
      <sheetName val="SERVIÇOS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  <sheetName val="CPV"/>
      <sheetName val="Planejado"/>
      <sheetName val="Equipamentos"/>
      <sheetName val="TPU-MARÇO_2002"/>
      <sheetName val="RESUMO CD"/>
      <sheetName val="1- BANCO DE DADOS MOB-DESM"/>
    </sheetNames>
    <sheetDataSet>
      <sheetData sheetId="0" refreshError="1"/>
      <sheetData sheetId="1" refreshError="1"/>
      <sheetData sheetId="2" refreshError="1">
        <row r="3">
          <cell r="A3" t="str">
            <v>CX. 1,60 X 1,20 X 1,30 - Moldada no Local</v>
          </cell>
          <cell r="B3">
            <v>680.43661440000005</v>
          </cell>
          <cell r="C3">
            <v>637.25324444444448</v>
          </cell>
          <cell r="D3">
            <v>1317.6898588444446</v>
          </cell>
          <cell r="E3">
            <v>1515.3433376711112</v>
          </cell>
          <cell r="F3">
            <v>782.50210656000002</v>
          </cell>
          <cell r="G3">
            <v>732.84123111111114</v>
          </cell>
          <cell r="H3">
            <v>1515.3433376711112</v>
          </cell>
          <cell r="I3">
            <v>821.62721188800003</v>
          </cell>
          <cell r="J3">
            <v>769.48329266666678</v>
          </cell>
          <cell r="K3">
            <v>1591.1105045546669</v>
          </cell>
        </row>
        <row r="4">
          <cell r="A4" t="str">
            <v>CX. 1,60 X 1,20 X 1,30 - Pré-Moldada</v>
          </cell>
          <cell r="B4">
            <v>655.90895999999998</v>
          </cell>
          <cell r="C4">
            <v>560.57088888888904</v>
          </cell>
          <cell r="D4">
            <v>1216.4798488888891</v>
          </cell>
          <cell r="E4">
            <v>1398.9518262222225</v>
          </cell>
          <cell r="F4">
            <v>754.29530399999987</v>
          </cell>
          <cell r="G4">
            <v>644.65652222222241</v>
          </cell>
          <cell r="H4">
            <v>1398.9518262222223</v>
          </cell>
          <cell r="I4">
            <v>792.01006919999986</v>
          </cell>
          <cell r="J4">
            <v>676.8893483333336</v>
          </cell>
          <cell r="K4">
            <v>1468.8994175333335</v>
          </cell>
        </row>
        <row r="5">
          <cell r="A5" t="str">
            <v>CX. 1,20 X 1,20 X 1,00 - Moldada no Local</v>
          </cell>
          <cell r="B5">
            <v>495.63684480000001</v>
          </cell>
          <cell r="C5">
            <v>506.67754666666667</v>
          </cell>
          <cell r="D5">
            <v>1002.3143914666666</v>
          </cell>
          <cell r="E5">
            <v>1152.6615501866665</v>
          </cell>
          <cell r="F5">
            <v>569.98237152000002</v>
          </cell>
          <cell r="G5">
            <v>582.67917866666664</v>
          </cell>
          <cell r="H5">
            <v>1152.6615501866668</v>
          </cell>
          <cell r="I5">
            <v>598.48149009600002</v>
          </cell>
          <cell r="J5">
            <v>611.8131376</v>
          </cell>
          <cell r="K5">
            <v>1210.2946276960001</v>
          </cell>
        </row>
        <row r="6">
          <cell r="A6" t="str">
            <v>CX. 1,20 X 1,20 X 1,00 - Pré-Moldada</v>
          </cell>
          <cell r="B6">
            <v>479.33656000000002</v>
          </cell>
          <cell r="C6">
            <v>432.20288888888882</v>
          </cell>
          <cell r="D6">
            <v>911.53944888888884</v>
          </cell>
          <cell r="E6">
            <v>1048.270366222222</v>
          </cell>
          <cell r="F6">
            <v>551.23704399999997</v>
          </cell>
          <cell r="G6">
            <v>497.03332222222213</v>
          </cell>
          <cell r="H6">
            <v>1048.270366222222</v>
          </cell>
          <cell r="I6">
            <v>578.79889619999994</v>
          </cell>
          <cell r="J6">
            <v>521.88498833333324</v>
          </cell>
          <cell r="K6">
            <v>1100.6838845333332</v>
          </cell>
        </row>
        <row r="7">
          <cell r="A7" t="str">
            <v>CX. 1,20 X 1,00 X 1,00 - Moldada no Local</v>
          </cell>
          <cell r="B7">
            <v>441.61006079999993</v>
          </cell>
          <cell r="C7">
            <v>456.13252444444447</v>
          </cell>
          <cell r="D7">
            <v>897.7425852444444</v>
          </cell>
          <cell r="E7">
            <v>1032.403973031111</v>
          </cell>
          <cell r="F7">
            <v>507.85156991999986</v>
          </cell>
          <cell r="G7">
            <v>524.55240311111106</v>
          </cell>
          <cell r="H7">
            <v>1032.403973031111</v>
          </cell>
          <cell r="I7">
            <v>533.24414841599992</v>
          </cell>
          <cell r="J7">
            <v>550.7800232666666</v>
          </cell>
          <cell r="K7">
            <v>1084.0241716826665</v>
          </cell>
        </row>
        <row r="8">
          <cell r="A8" t="str">
            <v>CX. 1,20 X 1,00 X 1,00 - Pré-Moldada</v>
          </cell>
          <cell r="B8">
            <v>443.42848000000004</v>
          </cell>
          <cell r="C8">
            <v>401.21088888888886</v>
          </cell>
          <cell r="D8">
            <v>844.63936888888884</v>
          </cell>
          <cell r="E8">
            <v>971.3352742222221</v>
          </cell>
          <cell r="F8">
            <v>509.94275199999998</v>
          </cell>
          <cell r="G8">
            <v>461.39252222222217</v>
          </cell>
          <cell r="H8">
            <v>971.3352742222221</v>
          </cell>
          <cell r="I8">
            <v>535.43988960000001</v>
          </cell>
          <cell r="J8">
            <v>484.46214833333329</v>
          </cell>
          <cell r="K8">
            <v>1019.9020379333333</v>
          </cell>
        </row>
        <row r="9">
          <cell r="A9" t="str">
            <v>CX. 1,20 X 1,20 X 1,10 - Moldada no Local</v>
          </cell>
          <cell r="B9">
            <v>521.17967999999996</v>
          </cell>
          <cell r="C9">
            <v>521.7048533333334</v>
          </cell>
          <cell r="D9">
            <v>1042.8845333333334</v>
          </cell>
          <cell r="E9">
            <v>1199.3172133333333</v>
          </cell>
          <cell r="F9">
            <v>599.35663199999988</v>
          </cell>
          <cell r="G9">
            <v>599.96058133333338</v>
          </cell>
          <cell r="H9">
            <v>1199.3172133333333</v>
          </cell>
          <cell r="I9">
            <v>629.32446359999994</v>
          </cell>
          <cell r="J9">
            <v>629.95861040000011</v>
          </cell>
          <cell r="K9">
            <v>1259.2830739999999</v>
          </cell>
        </row>
        <row r="10">
          <cell r="A10" t="str">
            <v>CX. 1,20 X 1,20 X 1,10 - Pré-Moldada</v>
          </cell>
          <cell r="B10">
            <v>499.49928</v>
          </cell>
          <cell r="C10">
            <v>444.65088888888886</v>
          </cell>
          <cell r="D10">
            <v>944.15016888888886</v>
          </cell>
          <cell r="E10">
            <v>1085.7726942222221</v>
          </cell>
          <cell r="F10">
            <v>574.424172</v>
          </cell>
          <cell r="G10">
            <v>511.34852222222213</v>
          </cell>
          <cell r="H10">
            <v>1085.7726942222221</v>
          </cell>
          <cell r="I10">
            <v>603.14538060000007</v>
          </cell>
          <cell r="J10">
            <v>536.91594833333329</v>
          </cell>
          <cell r="K10">
            <v>1140.0613289333332</v>
          </cell>
        </row>
        <row r="11">
          <cell r="A11" t="str">
            <v>CX. 2,10 X 1,30 X 1,70 - Moldada no Local</v>
          </cell>
          <cell r="B11">
            <v>1039.8546000000001</v>
          </cell>
          <cell r="C11">
            <v>1019.8314888888889</v>
          </cell>
          <cell r="D11">
            <v>2059.6860888888891</v>
          </cell>
          <cell r="E11">
            <v>2368.6390022222222</v>
          </cell>
          <cell r="F11">
            <v>1195.8327899999999</v>
          </cell>
          <cell r="G11">
            <v>1172.806212222222</v>
          </cell>
          <cell r="H11">
            <v>2368.6390022222222</v>
          </cell>
          <cell r="I11">
            <v>1255.6244294999999</v>
          </cell>
          <cell r="J11">
            <v>1231.4465228333331</v>
          </cell>
          <cell r="K11">
            <v>2487.070952333333</v>
          </cell>
        </row>
        <row r="12">
          <cell r="A12" t="str">
            <v>CX. 2,10 X 1,30 X 1,70 - Pré-Moldada</v>
          </cell>
          <cell r="B12">
            <v>918.4158000000001</v>
          </cell>
          <cell r="C12">
            <v>824.47488888888893</v>
          </cell>
          <cell r="D12">
            <v>1742.8906888888891</v>
          </cell>
          <cell r="E12">
            <v>2004.3242922222223</v>
          </cell>
          <cell r="F12">
            <v>1056.1781700000001</v>
          </cell>
          <cell r="G12">
            <v>948.14612222222217</v>
          </cell>
          <cell r="H12">
            <v>2004.3242922222223</v>
          </cell>
          <cell r="I12">
            <v>1108.9870785000003</v>
          </cell>
          <cell r="J12">
            <v>995.55342833333327</v>
          </cell>
          <cell r="K12">
            <v>2104.5405068333334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A T O 99 B"/>
      <sheetName val="Capa"/>
      <sheetName val="Auxiliar"/>
      <sheetName val="COMPOSIÇÃO A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Veic"/>
      <sheetName val="Dados"/>
      <sheetName val="Rel.Media"/>
      <sheetName val="Estoque"/>
      <sheetName val="Cont. Comb. Lubrif. Quinzenal"/>
      <sheetName val="Plano de Manut. de Máquinas "/>
      <sheetName val="Movimento"/>
      <sheetName val="Plano de Manut. de Veículos"/>
      <sheetName val="OSP"/>
      <sheetName val="CadastroPat"/>
      <sheetName val="ParametroManut"/>
      <sheetName val="Ater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100-4 MMO</v>
          </cell>
        </row>
        <row r="3">
          <cell r="A3" t="str">
            <v>100-5 MTR</v>
          </cell>
        </row>
        <row r="4">
          <cell r="A4" t="str">
            <v>1005-5 MTR</v>
          </cell>
        </row>
        <row r="5">
          <cell r="A5" t="str">
            <v>1006-3 MTR</v>
          </cell>
        </row>
        <row r="6">
          <cell r="A6" t="str">
            <v>101-2 MMO</v>
          </cell>
        </row>
        <row r="7">
          <cell r="A7" t="str">
            <v>101-3 MTR</v>
          </cell>
        </row>
        <row r="8">
          <cell r="A8" t="str">
            <v>102-0 MMO</v>
          </cell>
        </row>
        <row r="9">
          <cell r="A9" t="str">
            <v>103-9 MMO</v>
          </cell>
        </row>
        <row r="10">
          <cell r="A10" t="str">
            <v>1052-4 EQP</v>
          </cell>
        </row>
        <row r="11">
          <cell r="A11" t="str">
            <v>106-3 MMO</v>
          </cell>
        </row>
        <row r="12">
          <cell r="A12" t="str">
            <v>106-4 MTR</v>
          </cell>
        </row>
        <row r="13">
          <cell r="A13" t="str">
            <v>107-1 MMO</v>
          </cell>
        </row>
        <row r="14">
          <cell r="A14" t="str">
            <v>107-2 MTR</v>
          </cell>
        </row>
        <row r="15">
          <cell r="A15" t="str">
            <v>108-0 MMO</v>
          </cell>
        </row>
        <row r="16">
          <cell r="A16" t="str">
            <v>108-0 MTR</v>
          </cell>
        </row>
        <row r="17">
          <cell r="A17" t="str">
            <v>109-8 MMO</v>
          </cell>
        </row>
        <row r="18">
          <cell r="A18" t="str">
            <v>113-6 MMO</v>
          </cell>
        </row>
        <row r="19">
          <cell r="A19" t="str">
            <v>115-2 MMO</v>
          </cell>
        </row>
        <row r="20">
          <cell r="A20" t="str">
            <v>116-0 MMO</v>
          </cell>
        </row>
        <row r="21">
          <cell r="A21" t="str">
            <v>117-9 MMO</v>
          </cell>
        </row>
        <row r="22">
          <cell r="A22" t="str">
            <v>118-4 VTM</v>
          </cell>
        </row>
        <row r="23">
          <cell r="A23" t="str">
            <v>118-7 MMO</v>
          </cell>
        </row>
        <row r="24">
          <cell r="A24" t="str">
            <v>119-5 MMO</v>
          </cell>
        </row>
        <row r="25">
          <cell r="A25" t="str">
            <v>120-6 VTM</v>
          </cell>
        </row>
        <row r="26">
          <cell r="A26" t="str">
            <v>120-9 MMO</v>
          </cell>
        </row>
        <row r="27">
          <cell r="A27" t="str">
            <v>126-8 MMO</v>
          </cell>
        </row>
        <row r="28">
          <cell r="A28" t="str">
            <v>127-6 MMO</v>
          </cell>
        </row>
        <row r="29">
          <cell r="A29" t="str">
            <v>128-4 MMO</v>
          </cell>
        </row>
        <row r="30">
          <cell r="A30" t="str">
            <v>129-2 MMO</v>
          </cell>
        </row>
        <row r="31">
          <cell r="A31" t="str">
            <v>131-4 MMO</v>
          </cell>
        </row>
        <row r="32">
          <cell r="A32" t="str">
            <v>132-2 MMO</v>
          </cell>
        </row>
        <row r="33">
          <cell r="A33" t="str">
            <v>133-0 MMO</v>
          </cell>
        </row>
        <row r="34">
          <cell r="A34" t="str">
            <v>134-9 MMO</v>
          </cell>
        </row>
        <row r="35">
          <cell r="A35" t="str">
            <v>13-5 GUI</v>
          </cell>
        </row>
        <row r="36">
          <cell r="A36" t="str">
            <v>135-7 MMO</v>
          </cell>
        </row>
        <row r="37">
          <cell r="A37" t="str">
            <v>137-6 MME</v>
          </cell>
        </row>
        <row r="38">
          <cell r="A38" t="str">
            <v>138-1 MMO</v>
          </cell>
        </row>
        <row r="39">
          <cell r="A39" t="str">
            <v>140-3 MMO</v>
          </cell>
        </row>
        <row r="40">
          <cell r="A40" t="str">
            <v>142-0 MMO</v>
          </cell>
        </row>
        <row r="41">
          <cell r="A41" t="str">
            <v>144-6 MMO</v>
          </cell>
        </row>
        <row r="42">
          <cell r="A42" t="str">
            <v>144-6 VTP</v>
          </cell>
        </row>
        <row r="43">
          <cell r="A43" t="str">
            <v>146-0 VTM</v>
          </cell>
        </row>
        <row r="44">
          <cell r="A44" t="str">
            <v>151-9 MMO</v>
          </cell>
        </row>
        <row r="45">
          <cell r="A45" t="str">
            <v>152-7 MMO</v>
          </cell>
        </row>
        <row r="46">
          <cell r="A46" t="str">
            <v>152-8 MTR</v>
          </cell>
        </row>
        <row r="47">
          <cell r="A47" t="str">
            <v>153-2 VTM</v>
          </cell>
        </row>
        <row r="48">
          <cell r="A48" t="str">
            <v>153-5 MMO</v>
          </cell>
        </row>
        <row r="49">
          <cell r="A49" t="str">
            <v>154-3 MMO</v>
          </cell>
        </row>
        <row r="50">
          <cell r="A50" t="str">
            <v>155-1 MMO</v>
          </cell>
        </row>
        <row r="51">
          <cell r="A51" t="str">
            <v>156-0 MMO</v>
          </cell>
        </row>
        <row r="52">
          <cell r="A52" t="str">
            <v>1560-7 EQP</v>
          </cell>
        </row>
        <row r="53">
          <cell r="A53" t="str">
            <v>157-8 MMO</v>
          </cell>
        </row>
        <row r="54">
          <cell r="A54" t="str">
            <v>158-6 MMO</v>
          </cell>
        </row>
        <row r="55">
          <cell r="A55" t="str">
            <v>159-4 MMO</v>
          </cell>
        </row>
        <row r="56">
          <cell r="A56" t="str">
            <v>160-8 MMO</v>
          </cell>
        </row>
        <row r="57">
          <cell r="A57" t="str">
            <v>161-6 MMO</v>
          </cell>
        </row>
        <row r="58">
          <cell r="A58" t="str">
            <v>161-6 VTP</v>
          </cell>
        </row>
        <row r="59">
          <cell r="A59" t="str">
            <v>162-1 VTM</v>
          </cell>
        </row>
        <row r="60">
          <cell r="A60" t="str">
            <v>162-4 MMO</v>
          </cell>
        </row>
        <row r="61">
          <cell r="A61" t="str">
            <v>163-2 MMO</v>
          </cell>
        </row>
        <row r="62">
          <cell r="A62" t="str">
            <v>164-0 MMO</v>
          </cell>
        </row>
        <row r="63">
          <cell r="A63" t="str">
            <v>1643-3 EQP</v>
          </cell>
        </row>
        <row r="64">
          <cell r="A64" t="str">
            <v>165-9 MMO</v>
          </cell>
        </row>
        <row r="65">
          <cell r="A65" t="str">
            <v>166-7 MMO</v>
          </cell>
        </row>
        <row r="66">
          <cell r="A66" t="str">
            <v>167-5 MMO</v>
          </cell>
        </row>
        <row r="67">
          <cell r="A67" t="str">
            <v>168-3 MMO</v>
          </cell>
        </row>
        <row r="68">
          <cell r="A68" t="str">
            <v>168-8 VTL</v>
          </cell>
        </row>
        <row r="69">
          <cell r="A69" t="str">
            <v>169-1 MMO</v>
          </cell>
        </row>
        <row r="70">
          <cell r="A70" t="str">
            <v>170-5 MMO</v>
          </cell>
        </row>
        <row r="71">
          <cell r="A71" t="str">
            <v>171-3 MMO</v>
          </cell>
        </row>
        <row r="72">
          <cell r="A72" t="str">
            <v>172-1 MMO</v>
          </cell>
        </row>
        <row r="73">
          <cell r="A73" t="str">
            <v>172-6 VTL</v>
          </cell>
        </row>
        <row r="74">
          <cell r="A74" t="str">
            <v>173-0 MMO</v>
          </cell>
        </row>
        <row r="75">
          <cell r="A75" t="str">
            <v>175-6 MMO</v>
          </cell>
        </row>
        <row r="76">
          <cell r="A76" t="str">
            <v>176-4 MMO</v>
          </cell>
        </row>
        <row r="77">
          <cell r="A77" t="str">
            <v>176-5 MTR</v>
          </cell>
        </row>
        <row r="78">
          <cell r="A78" t="str">
            <v>177-2 MMO</v>
          </cell>
        </row>
        <row r="79">
          <cell r="A79" t="str">
            <v>178-0 MMO</v>
          </cell>
        </row>
        <row r="80">
          <cell r="A80" t="str">
            <v>179-9 MMO</v>
          </cell>
        </row>
        <row r="81">
          <cell r="A81" t="str">
            <v>18-0 MMO</v>
          </cell>
        </row>
        <row r="82">
          <cell r="A82" t="str">
            <v>181-0 MMO</v>
          </cell>
        </row>
        <row r="83">
          <cell r="A83" t="str">
            <v>182-9 MMO</v>
          </cell>
        </row>
        <row r="84">
          <cell r="A84" t="str">
            <v>183-7 MMO</v>
          </cell>
        </row>
        <row r="85">
          <cell r="A85" t="str">
            <v>184-5 MMO</v>
          </cell>
        </row>
        <row r="86">
          <cell r="A86" t="str">
            <v>185-3 MMO</v>
          </cell>
        </row>
        <row r="87">
          <cell r="A87" t="str">
            <v>186-1 MMO</v>
          </cell>
        </row>
        <row r="88">
          <cell r="A88" t="str">
            <v>187-0 MMO</v>
          </cell>
        </row>
        <row r="89">
          <cell r="A89" t="str">
            <v>190-0 MMO</v>
          </cell>
        </row>
        <row r="90">
          <cell r="A90" t="str">
            <v>191-8 MMO</v>
          </cell>
        </row>
        <row r="91">
          <cell r="A91" t="str">
            <v>192-6 MMO</v>
          </cell>
        </row>
        <row r="92">
          <cell r="A92" t="str">
            <v>193-4 MMO</v>
          </cell>
        </row>
        <row r="93">
          <cell r="A93" t="str">
            <v>194-2 MMO</v>
          </cell>
        </row>
        <row r="94">
          <cell r="A94" t="str">
            <v>196-9 MMO</v>
          </cell>
        </row>
        <row r="95">
          <cell r="A95" t="str">
            <v>197-7 MMO</v>
          </cell>
        </row>
        <row r="96">
          <cell r="A96" t="str">
            <v>198-5 MMO</v>
          </cell>
        </row>
        <row r="97">
          <cell r="A97" t="str">
            <v>198-6 MTR</v>
          </cell>
        </row>
        <row r="98">
          <cell r="A98" t="str">
            <v>199-3 MMO</v>
          </cell>
        </row>
        <row r="99">
          <cell r="A99" t="str">
            <v>199-4 MTR</v>
          </cell>
        </row>
        <row r="100">
          <cell r="A100" t="str">
            <v>2-0 GUI</v>
          </cell>
        </row>
        <row r="101">
          <cell r="A101" t="str">
            <v>200-0 MMO</v>
          </cell>
        </row>
        <row r="102">
          <cell r="A102" t="str">
            <v>200-1 MTR</v>
          </cell>
        </row>
        <row r="103">
          <cell r="A103" t="str">
            <v>201-9 MMO</v>
          </cell>
        </row>
        <row r="104">
          <cell r="A104" t="str">
            <v>202-7 MMO</v>
          </cell>
        </row>
        <row r="105">
          <cell r="A105" t="str">
            <v>203-2 VTM</v>
          </cell>
        </row>
        <row r="106">
          <cell r="A106" t="str">
            <v>209-4 MMO</v>
          </cell>
        </row>
        <row r="107">
          <cell r="A107" t="str">
            <v>210-8 MMO</v>
          </cell>
        </row>
        <row r="108">
          <cell r="A108" t="str">
            <v>213-2 MMO</v>
          </cell>
        </row>
        <row r="109">
          <cell r="A109" t="str">
            <v>214-1 MTR</v>
          </cell>
        </row>
        <row r="110">
          <cell r="A110" t="str">
            <v>215-0 MTR</v>
          </cell>
        </row>
        <row r="111">
          <cell r="A111" t="str">
            <v>216-7 MMO</v>
          </cell>
        </row>
        <row r="112">
          <cell r="A112" t="str">
            <v>217-5 MMO</v>
          </cell>
        </row>
        <row r="113">
          <cell r="A113" t="str">
            <v>218-3 MMO</v>
          </cell>
        </row>
        <row r="114">
          <cell r="A114" t="str">
            <v>219-1 MMO</v>
          </cell>
        </row>
        <row r="115">
          <cell r="A115" t="str">
            <v>220-5 MMO</v>
          </cell>
        </row>
        <row r="116">
          <cell r="A116" t="str">
            <v>220-6 MTR</v>
          </cell>
        </row>
        <row r="117">
          <cell r="A117" t="str">
            <v>221-3 MMO</v>
          </cell>
        </row>
        <row r="118">
          <cell r="A118" t="str">
            <v>221-4 MTR</v>
          </cell>
        </row>
        <row r="119">
          <cell r="A119" t="str">
            <v>222-1 MMO</v>
          </cell>
        </row>
        <row r="120">
          <cell r="A120" t="str">
            <v>223-0 MMO</v>
          </cell>
        </row>
        <row r="121">
          <cell r="A121" t="str">
            <v>2246-8 EQP</v>
          </cell>
        </row>
        <row r="122">
          <cell r="A122" t="str">
            <v>224-8 MMO</v>
          </cell>
        </row>
        <row r="123">
          <cell r="A123" t="str">
            <v>226-5 MTR</v>
          </cell>
        </row>
        <row r="124">
          <cell r="A124" t="str">
            <v>227-3 MTR</v>
          </cell>
        </row>
        <row r="125">
          <cell r="A125" t="str">
            <v>228-0 MMO</v>
          </cell>
        </row>
        <row r="126">
          <cell r="A126" t="str">
            <v>229-6 VTM</v>
          </cell>
        </row>
        <row r="127">
          <cell r="A127" t="str">
            <v>229-9 MMO</v>
          </cell>
        </row>
        <row r="128">
          <cell r="A128" t="str">
            <v>230-0 VTM</v>
          </cell>
        </row>
        <row r="129">
          <cell r="A129" t="str">
            <v>230-2 MMO</v>
          </cell>
        </row>
        <row r="130">
          <cell r="A130" t="str">
            <v>231-0 MMO</v>
          </cell>
        </row>
        <row r="131">
          <cell r="A131" t="str">
            <v>231-8 VTM</v>
          </cell>
        </row>
        <row r="132">
          <cell r="A132" t="str">
            <v>232-6 VTM</v>
          </cell>
        </row>
        <row r="133">
          <cell r="A133" t="str">
            <v>232-9 MMO</v>
          </cell>
        </row>
        <row r="134">
          <cell r="A134" t="str">
            <v>233-4 VTM</v>
          </cell>
        </row>
        <row r="135">
          <cell r="A135" t="str">
            <v>233-7 MMO</v>
          </cell>
        </row>
        <row r="136">
          <cell r="A136" t="str">
            <v>234-2 VTM</v>
          </cell>
        </row>
        <row r="137">
          <cell r="A137" t="str">
            <v>234-5 MMO</v>
          </cell>
        </row>
        <row r="138">
          <cell r="A138" t="str">
            <v>235-3 MMO</v>
          </cell>
        </row>
        <row r="139">
          <cell r="A139" t="str">
            <v>235-3 VTP</v>
          </cell>
        </row>
        <row r="140">
          <cell r="A140" t="str">
            <v>236-1 MMO</v>
          </cell>
        </row>
        <row r="141">
          <cell r="A141" t="str">
            <v>236-1 VTP</v>
          </cell>
        </row>
        <row r="142">
          <cell r="A142" t="str">
            <v>237-0 MMO</v>
          </cell>
        </row>
        <row r="143">
          <cell r="A143" t="str">
            <v>237-0 VTP</v>
          </cell>
        </row>
        <row r="144">
          <cell r="A144" t="str">
            <v>238-8 MMO</v>
          </cell>
        </row>
        <row r="145">
          <cell r="A145" t="str">
            <v>238-8 VTP</v>
          </cell>
        </row>
        <row r="146">
          <cell r="A146" t="str">
            <v>238-9 MTR</v>
          </cell>
        </row>
        <row r="147">
          <cell r="A147" t="str">
            <v>2395-2 EQP</v>
          </cell>
        </row>
        <row r="148">
          <cell r="A148" t="str">
            <v>239-6 MMO</v>
          </cell>
        </row>
        <row r="149">
          <cell r="A149" t="str">
            <v>239-6 VTP</v>
          </cell>
        </row>
        <row r="150">
          <cell r="A150" t="str">
            <v>239-7 MTR</v>
          </cell>
        </row>
        <row r="151">
          <cell r="A151" t="str">
            <v>240-0 MMO</v>
          </cell>
        </row>
        <row r="152">
          <cell r="A152" t="str">
            <v>240-0 VTP</v>
          </cell>
        </row>
        <row r="153">
          <cell r="A153" t="str">
            <v>2403-7 EQP</v>
          </cell>
        </row>
        <row r="154">
          <cell r="A154" t="str">
            <v>241-8 MMO</v>
          </cell>
        </row>
        <row r="155">
          <cell r="A155" t="str">
            <v>241-8 VTP</v>
          </cell>
        </row>
        <row r="156">
          <cell r="A156" t="str">
            <v>242-6 MMO</v>
          </cell>
        </row>
        <row r="157">
          <cell r="A157" t="str">
            <v>242-6 VTP</v>
          </cell>
        </row>
        <row r="158">
          <cell r="A158" t="str">
            <v>243-4 MMO</v>
          </cell>
        </row>
        <row r="159">
          <cell r="A159" t="str">
            <v>244-2 MMO</v>
          </cell>
        </row>
        <row r="160">
          <cell r="A160" t="str">
            <v>245-0 MMO</v>
          </cell>
        </row>
        <row r="161">
          <cell r="A161" t="str">
            <v>246-9 MMO</v>
          </cell>
        </row>
        <row r="162">
          <cell r="A162" t="str">
            <v>247-7 MMO</v>
          </cell>
        </row>
        <row r="163">
          <cell r="A163" t="str">
            <v>248-5 MMO</v>
          </cell>
        </row>
        <row r="164">
          <cell r="A164" t="str">
            <v>249-0 VTM</v>
          </cell>
        </row>
        <row r="165">
          <cell r="A165" t="str">
            <v>249-3 MMO</v>
          </cell>
        </row>
        <row r="166">
          <cell r="A166" t="str">
            <v>250-7 MMO</v>
          </cell>
        </row>
        <row r="167">
          <cell r="A167" t="str">
            <v>251-5 MMO</v>
          </cell>
        </row>
        <row r="168">
          <cell r="A168" t="str">
            <v>251-5 VTP</v>
          </cell>
        </row>
        <row r="169">
          <cell r="A169" t="str">
            <v>252-3 MMO</v>
          </cell>
        </row>
        <row r="170">
          <cell r="A170" t="str">
            <v>253-1 MMO</v>
          </cell>
        </row>
        <row r="171">
          <cell r="A171" t="str">
            <v>253-9 VTM</v>
          </cell>
        </row>
        <row r="172">
          <cell r="A172" t="str">
            <v>254-0 MMO</v>
          </cell>
        </row>
        <row r="173">
          <cell r="A173" t="str">
            <v>254-7 VTM</v>
          </cell>
        </row>
        <row r="174">
          <cell r="A174" t="str">
            <v>255-5 VTM</v>
          </cell>
        </row>
        <row r="175">
          <cell r="A175" t="str">
            <v>255-8 MMO</v>
          </cell>
        </row>
        <row r="176">
          <cell r="A176" t="str">
            <v>256-6 MMO</v>
          </cell>
        </row>
        <row r="177">
          <cell r="A177" t="str">
            <v>257-4 MMO</v>
          </cell>
        </row>
        <row r="178">
          <cell r="A178" t="str">
            <v>258-2 MMO</v>
          </cell>
        </row>
        <row r="179">
          <cell r="A179" t="str">
            <v>259-0 MMO</v>
          </cell>
        </row>
        <row r="180">
          <cell r="A180" t="str">
            <v>259-5 VTL</v>
          </cell>
        </row>
        <row r="181">
          <cell r="A181" t="str">
            <v>260-4 MMO</v>
          </cell>
        </row>
        <row r="182">
          <cell r="A182" t="str">
            <v>261-0 VTM</v>
          </cell>
        </row>
        <row r="183">
          <cell r="A183" t="str">
            <v>261-2 MMO</v>
          </cell>
        </row>
        <row r="184">
          <cell r="A184" t="str">
            <v>262-0 MMO</v>
          </cell>
        </row>
        <row r="185">
          <cell r="A185" t="str">
            <v>262-8 VTM</v>
          </cell>
        </row>
        <row r="186">
          <cell r="A186" t="str">
            <v>263-9 MMO</v>
          </cell>
        </row>
        <row r="187">
          <cell r="A187" t="str">
            <v>264-2 AMB</v>
          </cell>
        </row>
        <row r="188">
          <cell r="A188" t="str">
            <v>264-7 MMO</v>
          </cell>
        </row>
        <row r="189">
          <cell r="A189" t="str">
            <v>265-5 MMO</v>
          </cell>
        </row>
        <row r="190">
          <cell r="A190" t="str">
            <v>265-6 MTR</v>
          </cell>
        </row>
        <row r="191">
          <cell r="A191" t="str">
            <v>266-0 VTM</v>
          </cell>
        </row>
        <row r="192">
          <cell r="A192" t="str">
            <v>266-3 MMO</v>
          </cell>
        </row>
        <row r="193">
          <cell r="A193" t="str">
            <v>2666-8 EQP</v>
          </cell>
        </row>
        <row r="194">
          <cell r="A194" t="str">
            <v>267-1 MMO</v>
          </cell>
        </row>
        <row r="195">
          <cell r="A195" t="str">
            <v>2673-0 EQP</v>
          </cell>
        </row>
        <row r="196">
          <cell r="A196" t="str">
            <v>268-0 MMO</v>
          </cell>
        </row>
        <row r="197">
          <cell r="A197" t="str">
            <v>268-7 VTM</v>
          </cell>
        </row>
        <row r="198">
          <cell r="A198" t="str">
            <v>269-5 VTM</v>
          </cell>
        </row>
        <row r="199">
          <cell r="A199" t="str">
            <v>269-8 MMO</v>
          </cell>
        </row>
        <row r="200">
          <cell r="A200" t="str">
            <v>270-1 MMO</v>
          </cell>
        </row>
        <row r="201">
          <cell r="A201" t="str">
            <v>270-1 VTP</v>
          </cell>
        </row>
        <row r="202">
          <cell r="A202" t="str">
            <v>271-0 MMO</v>
          </cell>
        </row>
        <row r="203">
          <cell r="A203" t="str">
            <v>271-0 VTP</v>
          </cell>
        </row>
        <row r="204">
          <cell r="A204" t="str">
            <v>272-8 MMO</v>
          </cell>
        </row>
        <row r="205">
          <cell r="A205" t="str">
            <v>272-8 VTP</v>
          </cell>
        </row>
        <row r="206">
          <cell r="A206" t="str">
            <v>2734-6 EQP</v>
          </cell>
        </row>
        <row r="207">
          <cell r="A207" t="str">
            <v>273-6 MMO</v>
          </cell>
        </row>
        <row r="208">
          <cell r="A208" t="str">
            <v>273-6 VTP</v>
          </cell>
        </row>
        <row r="209">
          <cell r="A209" t="str">
            <v>274-4 MMO</v>
          </cell>
        </row>
        <row r="210">
          <cell r="A210" t="str">
            <v>274-4 VTP</v>
          </cell>
        </row>
        <row r="211">
          <cell r="A211" t="str">
            <v>275-2 MMO</v>
          </cell>
        </row>
        <row r="212">
          <cell r="A212" t="str">
            <v>276-0 MMO</v>
          </cell>
        </row>
        <row r="213">
          <cell r="A213" t="str">
            <v>277-9 MMO</v>
          </cell>
        </row>
        <row r="214">
          <cell r="A214" t="str">
            <v>27-8 BAR</v>
          </cell>
        </row>
        <row r="215">
          <cell r="A215" t="str">
            <v>278-7 MMO</v>
          </cell>
        </row>
        <row r="216">
          <cell r="A216" t="str">
            <v>279-5 MMO</v>
          </cell>
        </row>
        <row r="217">
          <cell r="A217" t="str">
            <v>280-9 MMO</v>
          </cell>
        </row>
        <row r="218">
          <cell r="A218" t="str">
            <v>2813-0 EQP</v>
          </cell>
        </row>
        <row r="219">
          <cell r="A219" t="str">
            <v>281-7 MMO</v>
          </cell>
        </row>
        <row r="220">
          <cell r="A220" t="str">
            <v>282-5 MMO</v>
          </cell>
        </row>
        <row r="221">
          <cell r="A221" t="str">
            <v>282-5 VTP</v>
          </cell>
        </row>
        <row r="222">
          <cell r="A222" t="str">
            <v>283-3 MMO</v>
          </cell>
        </row>
        <row r="223">
          <cell r="A223" t="str">
            <v>283-3 VTP</v>
          </cell>
        </row>
        <row r="224">
          <cell r="A224" t="str">
            <v>284-1 MMO</v>
          </cell>
        </row>
        <row r="225">
          <cell r="A225" t="str">
            <v>285-0 MMO</v>
          </cell>
        </row>
        <row r="226">
          <cell r="A226" t="str">
            <v>285-0 VTP</v>
          </cell>
        </row>
        <row r="227">
          <cell r="A227" t="str">
            <v>286-8 MMO</v>
          </cell>
        </row>
        <row r="228">
          <cell r="A228" t="str">
            <v>286-8 VTP</v>
          </cell>
        </row>
        <row r="229">
          <cell r="A229" t="str">
            <v>287-6 MMO</v>
          </cell>
        </row>
        <row r="230">
          <cell r="A230" t="str">
            <v>287-6 VTP</v>
          </cell>
        </row>
        <row r="231">
          <cell r="A231" t="str">
            <v>288-4 MMO</v>
          </cell>
        </row>
        <row r="232">
          <cell r="A232" t="str">
            <v>288-4 VTP</v>
          </cell>
        </row>
        <row r="233">
          <cell r="A233" t="str">
            <v>289-2 VTP</v>
          </cell>
        </row>
        <row r="234">
          <cell r="A234" t="str">
            <v>291-4 MMO</v>
          </cell>
        </row>
        <row r="235">
          <cell r="A235" t="str">
            <v>2916-0 EQP</v>
          </cell>
        </row>
        <row r="236">
          <cell r="A236" t="str">
            <v>292-2 MMO</v>
          </cell>
        </row>
        <row r="237">
          <cell r="A237" t="str">
            <v>2922-5 EQP</v>
          </cell>
        </row>
        <row r="238">
          <cell r="A238" t="str">
            <v>293-0 MMO</v>
          </cell>
        </row>
        <row r="239">
          <cell r="A239" t="str">
            <v>2935-7 EQP</v>
          </cell>
        </row>
        <row r="240">
          <cell r="A240" t="str">
            <v>2938-1 EQP</v>
          </cell>
        </row>
        <row r="241">
          <cell r="A241" t="str">
            <v>294-9 MMO</v>
          </cell>
        </row>
        <row r="242">
          <cell r="A242" t="str">
            <v>295-7 MMO</v>
          </cell>
        </row>
        <row r="243">
          <cell r="A243" t="str">
            <v>298-2 MTR</v>
          </cell>
        </row>
        <row r="244">
          <cell r="A244" t="str">
            <v>300-8 MTR</v>
          </cell>
        </row>
        <row r="245">
          <cell r="A245" t="str">
            <v>3066-5 EQP</v>
          </cell>
        </row>
        <row r="246">
          <cell r="A246" t="str">
            <v>307-0 AMB</v>
          </cell>
        </row>
        <row r="247">
          <cell r="A247" t="str">
            <v>308-8 AMB</v>
          </cell>
        </row>
        <row r="248">
          <cell r="A248" t="str">
            <v>310-5 MTR</v>
          </cell>
        </row>
        <row r="249">
          <cell r="A249" t="str">
            <v>311-3 MTR</v>
          </cell>
        </row>
        <row r="250">
          <cell r="A250" t="str">
            <v>312-1 MTR</v>
          </cell>
        </row>
        <row r="251">
          <cell r="A251" t="str">
            <v>312-5 VTL</v>
          </cell>
        </row>
        <row r="252">
          <cell r="A252" t="str">
            <v>314-8 MTR</v>
          </cell>
        </row>
        <row r="253">
          <cell r="A253" t="str">
            <v>315-0 VTL</v>
          </cell>
        </row>
        <row r="254">
          <cell r="A254" t="str">
            <v>315-6 MTR</v>
          </cell>
        </row>
        <row r="255">
          <cell r="A255" t="str">
            <v>316-4 MTR</v>
          </cell>
        </row>
        <row r="256">
          <cell r="A256" t="str">
            <v>317-1 VTP</v>
          </cell>
        </row>
        <row r="257">
          <cell r="A257" t="str">
            <v>317-2 MTR</v>
          </cell>
        </row>
        <row r="258">
          <cell r="A258" t="str">
            <v>318-4 VTL</v>
          </cell>
        </row>
        <row r="259">
          <cell r="A259" t="str">
            <v>319-2 VTL</v>
          </cell>
        </row>
        <row r="260">
          <cell r="A260" t="str">
            <v>320-6 VTL</v>
          </cell>
        </row>
        <row r="261">
          <cell r="A261" t="str">
            <v>321-4 VTL</v>
          </cell>
        </row>
        <row r="262">
          <cell r="A262" t="str">
            <v>323-6 VTP</v>
          </cell>
        </row>
        <row r="263">
          <cell r="A263" t="str">
            <v>324-4 VTP</v>
          </cell>
        </row>
        <row r="264">
          <cell r="A264" t="str">
            <v>325-2 VTP</v>
          </cell>
        </row>
        <row r="265">
          <cell r="A265" t="str">
            <v>326-0 VTP</v>
          </cell>
        </row>
        <row r="266">
          <cell r="A266" t="str">
            <v>552-2 VTP</v>
          </cell>
        </row>
        <row r="267">
          <cell r="A267" t="str">
            <v>327-6 VTM</v>
          </cell>
        </row>
        <row r="268">
          <cell r="A268" t="str">
            <v>3300-1 EQP</v>
          </cell>
        </row>
        <row r="269">
          <cell r="A269" t="str">
            <v>3314-1 EQP</v>
          </cell>
        </row>
        <row r="270">
          <cell r="A270" t="str">
            <v>3323-0 EQP</v>
          </cell>
        </row>
        <row r="271">
          <cell r="A271" t="str">
            <v>335-0 MTR</v>
          </cell>
        </row>
        <row r="272">
          <cell r="A272" t="str">
            <v>3377-0 EQP</v>
          </cell>
        </row>
        <row r="273">
          <cell r="A273" t="str">
            <v>338-4 VTP</v>
          </cell>
        </row>
        <row r="274">
          <cell r="A274" t="str">
            <v>3403-2 EQP</v>
          </cell>
        </row>
        <row r="275">
          <cell r="A275" t="str">
            <v>341-4 VTP</v>
          </cell>
        </row>
        <row r="276">
          <cell r="A276" t="str">
            <v>341-5 MTR</v>
          </cell>
        </row>
        <row r="277">
          <cell r="A277" t="str">
            <v>342-2 VTP</v>
          </cell>
        </row>
        <row r="278">
          <cell r="A278" t="str">
            <v>344-0 MTR</v>
          </cell>
        </row>
        <row r="279">
          <cell r="A279" t="str">
            <v>345-7 VTP</v>
          </cell>
        </row>
        <row r="280">
          <cell r="A280" t="str">
            <v>3458-0 EQP</v>
          </cell>
        </row>
        <row r="281">
          <cell r="A281" t="str">
            <v>347-3 VTP</v>
          </cell>
        </row>
        <row r="282">
          <cell r="A282" t="str">
            <v>348-1 VTP</v>
          </cell>
        </row>
        <row r="283">
          <cell r="A283" t="str">
            <v>349-7 VTM</v>
          </cell>
        </row>
        <row r="284">
          <cell r="A284" t="str">
            <v>35-0 MMO</v>
          </cell>
        </row>
        <row r="285">
          <cell r="A285" t="str">
            <v>350-0 VTM</v>
          </cell>
        </row>
        <row r="286">
          <cell r="A286" t="str">
            <v>351-1 VTP</v>
          </cell>
        </row>
        <row r="287">
          <cell r="A287" t="str">
            <v>3511-0 EQP</v>
          </cell>
        </row>
        <row r="288">
          <cell r="A288" t="str">
            <v>352-7 VTM</v>
          </cell>
        </row>
        <row r="289">
          <cell r="A289" t="str">
            <v>353-9 MTR</v>
          </cell>
        </row>
        <row r="290">
          <cell r="A290" t="str">
            <v>354-7 MTR</v>
          </cell>
        </row>
        <row r="291">
          <cell r="A291" t="str">
            <v>355-5 MTR</v>
          </cell>
        </row>
        <row r="292">
          <cell r="A292" t="str">
            <v>3561-6 EQP</v>
          </cell>
        </row>
        <row r="293">
          <cell r="A293" t="str">
            <v>356-3 MTR</v>
          </cell>
        </row>
        <row r="294">
          <cell r="A294" t="str">
            <v>357-1 MTR</v>
          </cell>
        </row>
        <row r="295">
          <cell r="A295" t="str">
            <v>358-0 MTR</v>
          </cell>
        </row>
        <row r="296">
          <cell r="A296" t="str">
            <v>3582-9 EQP</v>
          </cell>
        </row>
        <row r="297">
          <cell r="A297" t="str">
            <v>358-3 VTL</v>
          </cell>
        </row>
        <row r="298">
          <cell r="A298" t="str">
            <v>359-8 MTR</v>
          </cell>
        </row>
        <row r="299">
          <cell r="A299" t="str">
            <v>360-1 MTR</v>
          </cell>
        </row>
        <row r="300">
          <cell r="A300" t="str">
            <v>361-3 VTL</v>
          </cell>
        </row>
        <row r="301">
          <cell r="A301" t="str">
            <v>362-1 VTL</v>
          </cell>
        </row>
        <row r="302">
          <cell r="A302" t="str">
            <v>362-8 MTR</v>
          </cell>
        </row>
        <row r="303">
          <cell r="A303" t="str">
            <v>363-0 VTL</v>
          </cell>
        </row>
        <row r="304">
          <cell r="A304" t="str">
            <v>3647-7 EQP</v>
          </cell>
        </row>
        <row r="305">
          <cell r="A305" t="str">
            <v>365-6 VTL</v>
          </cell>
        </row>
        <row r="306">
          <cell r="A306" t="str">
            <v>366-4 VTL</v>
          </cell>
        </row>
        <row r="307">
          <cell r="A307" t="str">
            <v>3665-5 EQP</v>
          </cell>
        </row>
        <row r="308">
          <cell r="A308" t="str">
            <v>3679-5 EQP</v>
          </cell>
        </row>
        <row r="309">
          <cell r="A309" t="str">
            <v>368-0 VTL</v>
          </cell>
        </row>
        <row r="310">
          <cell r="A310" t="str">
            <v>3680-9 EQP</v>
          </cell>
        </row>
        <row r="311">
          <cell r="A311" t="str">
            <v>369-9 VTL</v>
          </cell>
        </row>
        <row r="312">
          <cell r="A312" t="str">
            <v>370-2 VTL</v>
          </cell>
        </row>
        <row r="313">
          <cell r="A313" t="str">
            <v>3706-6 EQP</v>
          </cell>
        </row>
        <row r="314">
          <cell r="A314" t="str">
            <v>3707-4 EQP</v>
          </cell>
        </row>
        <row r="315">
          <cell r="A315" t="str">
            <v>3708-2 EQP</v>
          </cell>
        </row>
        <row r="316">
          <cell r="A316" t="str">
            <v>371-0 VTL</v>
          </cell>
        </row>
        <row r="317">
          <cell r="A317" t="str">
            <v>3716-3 EQP</v>
          </cell>
        </row>
        <row r="318">
          <cell r="A318" t="str">
            <v>3718-0 EQP</v>
          </cell>
        </row>
        <row r="319">
          <cell r="A319" t="str">
            <v>374-1 MTR</v>
          </cell>
        </row>
        <row r="320">
          <cell r="A320" t="str">
            <v>376-8 MTR</v>
          </cell>
        </row>
        <row r="321">
          <cell r="A321" t="str">
            <v>377-6 MTR</v>
          </cell>
        </row>
        <row r="322">
          <cell r="A322" t="str">
            <v>378-0 VTM</v>
          </cell>
        </row>
        <row r="323">
          <cell r="A323" t="str">
            <v>3788-0 EQP</v>
          </cell>
        </row>
        <row r="324">
          <cell r="A324" t="str">
            <v>379-9 VTM</v>
          </cell>
        </row>
        <row r="325">
          <cell r="A325" t="str">
            <v>3-8 GUI</v>
          </cell>
        </row>
        <row r="326">
          <cell r="A326" t="str">
            <v>385-3 VTM</v>
          </cell>
        </row>
        <row r="327">
          <cell r="A327" t="str">
            <v>386-1 VTM</v>
          </cell>
        </row>
        <row r="328">
          <cell r="A328" t="str">
            <v>3869-0 EQP</v>
          </cell>
        </row>
        <row r="329">
          <cell r="A329" t="str">
            <v>3879-8 EQP</v>
          </cell>
        </row>
        <row r="330">
          <cell r="A330" t="str">
            <v>3880-1 EQP</v>
          </cell>
        </row>
        <row r="331">
          <cell r="A331" t="str">
            <v>3907-7 EQP</v>
          </cell>
        </row>
        <row r="332">
          <cell r="A332" t="str">
            <v>39-3 VTP</v>
          </cell>
        </row>
        <row r="333">
          <cell r="A333" t="str">
            <v>4-0 MMO</v>
          </cell>
        </row>
        <row r="334">
          <cell r="A334" t="str">
            <v>402-0 MTR</v>
          </cell>
        </row>
        <row r="335">
          <cell r="A335" t="str">
            <v>4088-1 EQP</v>
          </cell>
        </row>
        <row r="336">
          <cell r="A336" t="str">
            <v>409-8 MTR</v>
          </cell>
        </row>
        <row r="337">
          <cell r="A337" t="str">
            <v>412-1 VTL</v>
          </cell>
        </row>
        <row r="338">
          <cell r="A338" t="str">
            <v>4150-0 EQP</v>
          </cell>
        </row>
        <row r="339">
          <cell r="A339" t="str">
            <v>4153-5 EQP</v>
          </cell>
        </row>
        <row r="340">
          <cell r="A340" t="str">
            <v>4178-0 EQP</v>
          </cell>
        </row>
        <row r="341">
          <cell r="A341" t="str">
            <v>419-1 VTM</v>
          </cell>
        </row>
        <row r="342">
          <cell r="A342" t="str">
            <v>420-5 VTM</v>
          </cell>
        </row>
        <row r="343">
          <cell r="A343" t="str">
            <v>422-9 VTL</v>
          </cell>
        </row>
        <row r="344">
          <cell r="A344" t="str">
            <v>425-3 VTL</v>
          </cell>
        </row>
        <row r="345">
          <cell r="A345" t="str">
            <v>4259-0 EQP</v>
          </cell>
        </row>
        <row r="346">
          <cell r="A346" t="str">
            <v>426-1 VTL</v>
          </cell>
        </row>
        <row r="347">
          <cell r="A347" t="str">
            <v>429-6 VTL</v>
          </cell>
        </row>
        <row r="348">
          <cell r="A348" t="str">
            <v>430-6 MTR</v>
          </cell>
        </row>
        <row r="349">
          <cell r="A349" t="str">
            <v>431-8 VTL</v>
          </cell>
        </row>
        <row r="350">
          <cell r="A350" t="str">
            <v>432-6 VTL</v>
          </cell>
        </row>
        <row r="351">
          <cell r="A351" t="str">
            <v>435-6 VTP</v>
          </cell>
        </row>
        <row r="352">
          <cell r="A352" t="str">
            <v>4358-9 EQP</v>
          </cell>
        </row>
        <row r="353">
          <cell r="A353" t="str">
            <v>44-0 MMO</v>
          </cell>
        </row>
        <row r="354">
          <cell r="A354" t="str">
            <v>4447-0 EQP</v>
          </cell>
        </row>
        <row r="355">
          <cell r="A355" t="str">
            <v>4480-1 EQP</v>
          </cell>
        </row>
        <row r="356">
          <cell r="A356" t="str">
            <v>452-0 VTL</v>
          </cell>
        </row>
        <row r="357">
          <cell r="A357" t="str">
            <v>4557-3 EQP</v>
          </cell>
        </row>
        <row r="358">
          <cell r="A358" t="str">
            <v>456-6 VTM</v>
          </cell>
        </row>
        <row r="359">
          <cell r="A359" t="str">
            <v>457-4 VTM</v>
          </cell>
        </row>
        <row r="360">
          <cell r="A360" t="str">
            <v>459-8 VTL</v>
          </cell>
        </row>
        <row r="361">
          <cell r="A361" t="str">
            <v>4601-4 EQP</v>
          </cell>
        </row>
        <row r="362">
          <cell r="A362" t="str">
            <v>461-5 VTP</v>
          </cell>
        </row>
        <row r="363">
          <cell r="A363" t="str">
            <v>462-0 VTM</v>
          </cell>
        </row>
        <row r="364">
          <cell r="A364" t="str">
            <v>4630-8 EQP</v>
          </cell>
        </row>
        <row r="365">
          <cell r="A365" t="str">
            <v>463-9 VTM</v>
          </cell>
        </row>
        <row r="366">
          <cell r="A366" t="str">
            <v>464-7 VTM</v>
          </cell>
        </row>
        <row r="367">
          <cell r="A367" t="str">
            <v>465-5 VTM</v>
          </cell>
        </row>
        <row r="368">
          <cell r="A368" t="str">
            <v>466-3 VTM</v>
          </cell>
        </row>
        <row r="369">
          <cell r="A369" t="str">
            <v>467-1 VTM</v>
          </cell>
        </row>
        <row r="370">
          <cell r="A370" t="str">
            <v>468-0 VTM</v>
          </cell>
        </row>
        <row r="371">
          <cell r="A371" t="str">
            <v>469-8 VTM</v>
          </cell>
        </row>
        <row r="372">
          <cell r="A372" t="str">
            <v>470-1 VTM</v>
          </cell>
        </row>
        <row r="373">
          <cell r="A373" t="str">
            <v>471-0 VTM</v>
          </cell>
        </row>
        <row r="374">
          <cell r="A374" t="str">
            <v>472-8 VTM</v>
          </cell>
        </row>
        <row r="375">
          <cell r="A375" t="str">
            <v>4732-0 EQP</v>
          </cell>
        </row>
        <row r="376">
          <cell r="A376" t="str">
            <v>4733-9 EQP</v>
          </cell>
        </row>
        <row r="377">
          <cell r="A377" t="str">
            <v>4734-7 EQP</v>
          </cell>
        </row>
        <row r="378">
          <cell r="A378" t="str">
            <v>4735-5 EQP</v>
          </cell>
        </row>
        <row r="379">
          <cell r="A379" t="str">
            <v>473-6 VTM</v>
          </cell>
        </row>
        <row r="380">
          <cell r="A380" t="str">
            <v>4736-3 EQP</v>
          </cell>
        </row>
        <row r="381">
          <cell r="A381" t="str">
            <v>474-4 VTM</v>
          </cell>
        </row>
        <row r="382">
          <cell r="A382" t="str">
            <v>475-2 VTM</v>
          </cell>
        </row>
        <row r="383">
          <cell r="A383" t="str">
            <v>476-0 VTM</v>
          </cell>
        </row>
        <row r="384">
          <cell r="A384" t="str">
            <v>477-9 VTM</v>
          </cell>
        </row>
        <row r="385">
          <cell r="A385" t="str">
            <v>478-4 VTL</v>
          </cell>
        </row>
        <row r="386">
          <cell r="A386" t="str">
            <v>478-7 VTM</v>
          </cell>
        </row>
        <row r="387">
          <cell r="A387" t="str">
            <v>479-2 VTL</v>
          </cell>
        </row>
        <row r="388">
          <cell r="A388" t="str">
            <v>479-5 VTM</v>
          </cell>
        </row>
        <row r="389">
          <cell r="A389" t="str">
            <v>4801-7 EQP</v>
          </cell>
        </row>
        <row r="390">
          <cell r="A390" t="str">
            <v>4802-5 EQP</v>
          </cell>
        </row>
        <row r="391">
          <cell r="A391" t="str">
            <v>480-9 VTM</v>
          </cell>
        </row>
        <row r="392">
          <cell r="A392" t="str">
            <v>481-7 VTM</v>
          </cell>
        </row>
        <row r="393">
          <cell r="A393" t="str">
            <v>483-3 VTM</v>
          </cell>
        </row>
        <row r="394">
          <cell r="A394" t="str">
            <v>484-1 VTM</v>
          </cell>
        </row>
        <row r="395">
          <cell r="A395" t="str">
            <v>484-7 MOC</v>
          </cell>
        </row>
        <row r="396">
          <cell r="A396" t="str">
            <v>485-0 VTM</v>
          </cell>
        </row>
        <row r="397">
          <cell r="A397" t="str">
            <v>4898-0 EQP</v>
          </cell>
        </row>
        <row r="398">
          <cell r="A398" t="str">
            <v>490-1 MOC</v>
          </cell>
        </row>
        <row r="399">
          <cell r="A399" t="str">
            <v>492-0 VTL</v>
          </cell>
        </row>
        <row r="400">
          <cell r="A400" t="str">
            <v>493-8 VTL</v>
          </cell>
        </row>
        <row r="401">
          <cell r="A401" t="str">
            <v>494-6 VTL</v>
          </cell>
        </row>
        <row r="402">
          <cell r="A402" t="str">
            <v>500-2 MOC</v>
          </cell>
        </row>
        <row r="403">
          <cell r="A403" t="str">
            <v>500-4 VTL</v>
          </cell>
        </row>
        <row r="404">
          <cell r="A404" t="str">
            <v>501-0 MOC</v>
          </cell>
        </row>
        <row r="405">
          <cell r="A405" t="str">
            <v>501-2 VTL</v>
          </cell>
        </row>
        <row r="406">
          <cell r="A406" t="str">
            <v>503-7 MOC</v>
          </cell>
        </row>
        <row r="407">
          <cell r="A407" t="str">
            <v>504-5 MOC</v>
          </cell>
        </row>
        <row r="408">
          <cell r="A408" t="str">
            <v>505-3 MOC</v>
          </cell>
        </row>
        <row r="409">
          <cell r="A409" t="str">
            <v>506-1 MOC</v>
          </cell>
        </row>
        <row r="410">
          <cell r="A410" t="str">
            <v>507-0 MOC</v>
          </cell>
        </row>
        <row r="411">
          <cell r="A411" t="str">
            <v>508-0 VTL</v>
          </cell>
        </row>
        <row r="412">
          <cell r="A412" t="str">
            <v>508-8 MOC</v>
          </cell>
        </row>
        <row r="413">
          <cell r="A413" t="str">
            <v>509-6 MOC</v>
          </cell>
        </row>
        <row r="414">
          <cell r="A414" t="str">
            <v>510-0 MOC</v>
          </cell>
        </row>
        <row r="415">
          <cell r="A415" t="str">
            <v>510-7 VTP</v>
          </cell>
        </row>
        <row r="416">
          <cell r="A416" t="str">
            <v>511-8 MOC</v>
          </cell>
        </row>
        <row r="417">
          <cell r="A417" t="str">
            <v>512-4 MTR</v>
          </cell>
        </row>
        <row r="418">
          <cell r="A418" t="str">
            <v>512-6 MOC</v>
          </cell>
        </row>
        <row r="419">
          <cell r="A419" t="str">
            <v>512-8 VTL</v>
          </cell>
        </row>
        <row r="420">
          <cell r="A420" t="str">
            <v>513-4 MOC</v>
          </cell>
        </row>
        <row r="421">
          <cell r="A421" t="str">
            <v>513-6 VTL</v>
          </cell>
        </row>
        <row r="422">
          <cell r="A422" t="str">
            <v>514-2 MOC</v>
          </cell>
        </row>
        <row r="423">
          <cell r="A423" t="str">
            <v>515-0 MOC</v>
          </cell>
        </row>
        <row r="424">
          <cell r="A424" t="str">
            <v>516-9 MOC</v>
          </cell>
        </row>
        <row r="425">
          <cell r="A425" t="str">
            <v>517-7 MOC</v>
          </cell>
        </row>
        <row r="426">
          <cell r="A426" t="str">
            <v>518-5 MOC</v>
          </cell>
        </row>
        <row r="427">
          <cell r="A427" t="str">
            <v>518-7 VTL</v>
          </cell>
        </row>
        <row r="428">
          <cell r="A428" t="str">
            <v>519-3 MOC</v>
          </cell>
        </row>
        <row r="429">
          <cell r="A429" t="str">
            <v>520-9 VTL</v>
          </cell>
        </row>
        <row r="430">
          <cell r="A430" t="str">
            <v>525-5 VTP</v>
          </cell>
        </row>
        <row r="431">
          <cell r="A431" t="str">
            <v>526-3 VTP</v>
          </cell>
        </row>
        <row r="432">
          <cell r="A432" t="str">
            <v>527-1 VTP</v>
          </cell>
        </row>
        <row r="433">
          <cell r="A433" t="str">
            <v>539-0 VTL</v>
          </cell>
        </row>
        <row r="434">
          <cell r="A434" t="str">
            <v>547-0 VTL</v>
          </cell>
        </row>
        <row r="435">
          <cell r="A435" t="str">
            <v>548-9 VTL</v>
          </cell>
        </row>
        <row r="436">
          <cell r="A436" t="str">
            <v>549-7 VTL</v>
          </cell>
        </row>
        <row r="437">
          <cell r="A437" t="str">
            <v>552-7 VTL</v>
          </cell>
        </row>
        <row r="438">
          <cell r="A438" t="str">
            <v>553-5 VTL</v>
          </cell>
        </row>
        <row r="439">
          <cell r="A439" t="str">
            <v>554-3 VTL</v>
          </cell>
        </row>
        <row r="440">
          <cell r="A440" t="str">
            <v>555-1 VTL</v>
          </cell>
        </row>
        <row r="441">
          <cell r="A441" t="str">
            <v>556-0 VTL</v>
          </cell>
        </row>
        <row r="442">
          <cell r="A442" t="str">
            <v>557-3 VTP</v>
          </cell>
        </row>
        <row r="443">
          <cell r="A443" t="str">
            <v>557-8 VTL</v>
          </cell>
        </row>
        <row r="444">
          <cell r="A444" t="str">
            <v>558-1 VTP</v>
          </cell>
        </row>
        <row r="445">
          <cell r="A445" t="str">
            <v>558-6 VTL</v>
          </cell>
        </row>
        <row r="446">
          <cell r="A446" t="str">
            <v>560-8 VTL</v>
          </cell>
        </row>
        <row r="447">
          <cell r="A447" t="str">
            <v>562-4 VTL</v>
          </cell>
        </row>
        <row r="448">
          <cell r="A448" t="str">
            <v>56-3 MMO</v>
          </cell>
        </row>
        <row r="449">
          <cell r="A449" t="str">
            <v>563-2 VTL</v>
          </cell>
        </row>
        <row r="450">
          <cell r="A450" t="str">
            <v>56-4 MTR</v>
          </cell>
        </row>
        <row r="451">
          <cell r="A451" t="str">
            <v>568-3 VTL</v>
          </cell>
        </row>
        <row r="452">
          <cell r="A452" t="str">
            <v>569-1 VTL</v>
          </cell>
        </row>
        <row r="453">
          <cell r="A453" t="str">
            <v>57-1 MMO</v>
          </cell>
        </row>
        <row r="454">
          <cell r="A454" t="str">
            <v>574-8 VTL</v>
          </cell>
        </row>
        <row r="455">
          <cell r="A455" t="str">
            <v>578-0 VTL</v>
          </cell>
        </row>
        <row r="456">
          <cell r="A456" t="str">
            <v>579-9 VTL</v>
          </cell>
        </row>
        <row r="457">
          <cell r="A457" t="str">
            <v>58-0 MMO</v>
          </cell>
        </row>
        <row r="458">
          <cell r="A458" t="str">
            <v>580-2 VTL</v>
          </cell>
        </row>
        <row r="459">
          <cell r="A459" t="str">
            <v>581-0 VTL</v>
          </cell>
        </row>
        <row r="460">
          <cell r="A460" t="str">
            <v>582-9 VTL</v>
          </cell>
        </row>
        <row r="461">
          <cell r="A461" t="str">
            <v>583-7 VTL</v>
          </cell>
        </row>
        <row r="462">
          <cell r="A462" t="str">
            <v>584-5 VTL</v>
          </cell>
        </row>
        <row r="463">
          <cell r="A463" t="str">
            <v>585-3 VTL</v>
          </cell>
        </row>
        <row r="464">
          <cell r="A464" t="str">
            <v>586-1 VTL</v>
          </cell>
        </row>
        <row r="465">
          <cell r="A465" t="str">
            <v>587-0 VTL</v>
          </cell>
        </row>
        <row r="466">
          <cell r="A466" t="str">
            <v>592-6 VTL</v>
          </cell>
        </row>
        <row r="467">
          <cell r="A467" t="str">
            <v>594-2 VTL</v>
          </cell>
        </row>
        <row r="468">
          <cell r="A468" t="str">
            <v>595-0 VTL</v>
          </cell>
        </row>
        <row r="469">
          <cell r="A469" t="str">
            <v>597-7 VTL</v>
          </cell>
        </row>
        <row r="470">
          <cell r="A470" t="str">
            <v>59-8 MMO</v>
          </cell>
        </row>
        <row r="471">
          <cell r="A471" t="str">
            <v>598-5 VTL</v>
          </cell>
        </row>
        <row r="472">
          <cell r="A472" t="str">
            <v>59-9 MTR</v>
          </cell>
        </row>
        <row r="473">
          <cell r="A473" t="str">
            <v>60-1 MMO</v>
          </cell>
        </row>
        <row r="474">
          <cell r="A474" t="str">
            <v>601-9 VTL</v>
          </cell>
        </row>
        <row r="475">
          <cell r="A475" t="str">
            <v>603-5 VTL</v>
          </cell>
        </row>
        <row r="476">
          <cell r="A476" t="str">
            <v>604-3 VTL</v>
          </cell>
        </row>
        <row r="477">
          <cell r="A477" t="str">
            <v>605-1 VTL</v>
          </cell>
        </row>
        <row r="478">
          <cell r="A478" t="str">
            <v>606-0 VTL</v>
          </cell>
        </row>
        <row r="479">
          <cell r="A479" t="str">
            <v>607-8 VTL</v>
          </cell>
        </row>
        <row r="480">
          <cell r="A480" t="str">
            <v>608-6 VTL</v>
          </cell>
        </row>
        <row r="481">
          <cell r="A481" t="str">
            <v>609-4 VTL</v>
          </cell>
        </row>
        <row r="482">
          <cell r="A482" t="str">
            <v>61-0 MTR</v>
          </cell>
        </row>
        <row r="483">
          <cell r="A483" t="str">
            <v>610-8 VTL</v>
          </cell>
        </row>
        <row r="484">
          <cell r="A484" t="str">
            <v>611-6 VTL</v>
          </cell>
        </row>
        <row r="485">
          <cell r="A485" t="str">
            <v>613-2 VTL</v>
          </cell>
        </row>
        <row r="486">
          <cell r="A486" t="str">
            <v>614-0 VTL</v>
          </cell>
        </row>
        <row r="487">
          <cell r="A487" t="str">
            <v>615-9 VTL</v>
          </cell>
        </row>
        <row r="488">
          <cell r="A488" t="str">
            <v>616-7 VTL</v>
          </cell>
        </row>
        <row r="489">
          <cell r="A489" t="str">
            <v>618-3 VTL</v>
          </cell>
        </row>
        <row r="490">
          <cell r="A490" t="str">
            <v>619-1 VTL</v>
          </cell>
        </row>
        <row r="491">
          <cell r="A491" t="str">
            <v>620-5 VTL</v>
          </cell>
        </row>
        <row r="492">
          <cell r="A492" t="str">
            <v>624-8 VTL</v>
          </cell>
        </row>
        <row r="493">
          <cell r="A493" t="str">
            <v>625-6 VTL</v>
          </cell>
        </row>
        <row r="494">
          <cell r="A494" t="str">
            <v>626-4 VTL</v>
          </cell>
        </row>
        <row r="495">
          <cell r="A495" t="str">
            <v>627-2 VTL</v>
          </cell>
        </row>
        <row r="496">
          <cell r="A496" t="str">
            <v>62-8 MMO</v>
          </cell>
        </row>
        <row r="497">
          <cell r="A497" t="str">
            <v>628-0 VTL</v>
          </cell>
        </row>
        <row r="498">
          <cell r="A498" t="str">
            <v>630-2 VTL</v>
          </cell>
        </row>
        <row r="499">
          <cell r="A499" t="str">
            <v>631-0 VTL</v>
          </cell>
        </row>
        <row r="500">
          <cell r="A500" t="str">
            <v>632-9 VTL</v>
          </cell>
        </row>
        <row r="501">
          <cell r="A501" t="str">
            <v>633-7 VTL</v>
          </cell>
        </row>
        <row r="502">
          <cell r="A502" t="str">
            <v>634-5 VTL</v>
          </cell>
        </row>
        <row r="503">
          <cell r="A503" t="str">
            <v>635-3 VTL</v>
          </cell>
        </row>
        <row r="504">
          <cell r="A504" t="str">
            <v>636-1 VTL</v>
          </cell>
        </row>
        <row r="505">
          <cell r="A505" t="str">
            <v>63-7 MTR</v>
          </cell>
        </row>
        <row r="506">
          <cell r="A506" t="str">
            <v>639-6 VTL</v>
          </cell>
        </row>
        <row r="507">
          <cell r="A507" t="str">
            <v>641-8 VTL</v>
          </cell>
        </row>
        <row r="508">
          <cell r="A508" t="str">
            <v>642-6 VTL</v>
          </cell>
        </row>
        <row r="509">
          <cell r="A509" t="str">
            <v>643-0 MTR</v>
          </cell>
        </row>
        <row r="510">
          <cell r="A510" t="str">
            <v>643-4 VTL</v>
          </cell>
        </row>
        <row r="511">
          <cell r="A511" t="str">
            <v>644-2 VTL</v>
          </cell>
        </row>
        <row r="512">
          <cell r="A512" t="str">
            <v>650-7 VTL</v>
          </cell>
        </row>
        <row r="513">
          <cell r="A513" t="str">
            <v>651-5 VTL</v>
          </cell>
        </row>
        <row r="514">
          <cell r="A514" t="str">
            <v>5134-4 EQP</v>
          </cell>
        </row>
        <row r="515">
          <cell r="A515" t="str">
            <v>65-2 MMO</v>
          </cell>
        </row>
        <row r="516">
          <cell r="A516" t="str">
            <v>652-0 MTR</v>
          </cell>
        </row>
        <row r="517">
          <cell r="A517" t="str">
            <v>652-3 VTL</v>
          </cell>
        </row>
        <row r="518">
          <cell r="A518" t="str">
            <v>65-3 MTR</v>
          </cell>
        </row>
        <row r="519">
          <cell r="A519" t="str">
            <v>653-1 VTL</v>
          </cell>
        </row>
        <row r="520">
          <cell r="A520" t="str">
            <v>654-0 VTL</v>
          </cell>
        </row>
        <row r="521">
          <cell r="A521" t="str">
            <v>655-8 VTL</v>
          </cell>
        </row>
        <row r="522">
          <cell r="A522" t="str">
            <v>656-6 VTL</v>
          </cell>
        </row>
        <row r="523">
          <cell r="A523" t="str">
            <v>657-0 MTR</v>
          </cell>
        </row>
        <row r="524">
          <cell r="A524" t="str">
            <v>657-4 VTL</v>
          </cell>
        </row>
        <row r="525">
          <cell r="A525" t="str">
            <v>658-2 VTL</v>
          </cell>
        </row>
        <row r="526">
          <cell r="A526" t="str">
            <v>659-0 VTL</v>
          </cell>
        </row>
        <row r="527">
          <cell r="A527" t="str">
            <v>660-4 VTL</v>
          </cell>
        </row>
        <row r="528">
          <cell r="A528" t="str">
            <v>66-1 MTR</v>
          </cell>
        </row>
        <row r="529">
          <cell r="A529" t="str">
            <v>661-2 VTL</v>
          </cell>
        </row>
        <row r="530">
          <cell r="A530" t="str">
            <v>661-9 MTR</v>
          </cell>
        </row>
        <row r="531">
          <cell r="A531" t="str">
            <v>662-0 VTL</v>
          </cell>
        </row>
        <row r="532">
          <cell r="A532" t="str">
            <v>663-9 VTL</v>
          </cell>
        </row>
        <row r="533">
          <cell r="A533" t="str">
            <v>664-7 VTL</v>
          </cell>
        </row>
        <row r="534">
          <cell r="A534" t="str">
            <v>665-5 VTL</v>
          </cell>
        </row>
        <row r="535">
          <cell r="A535" t="str">
            <v>666-3 VTL</v>
          </cell>
        </row>
        <row r="536">
          <cell r="A536" t="str">
            <v>667-1 VTL</v>
          </cell>
        </row>
        <row r="537">
          <cell r="A537" t="str">
            <v>668-0 VTL</v>
          </cell>
        </row>
        <row r="538">
          <cell r="A538" t="str">
            <v>669-8 VTL</v>
          </cell>
        </row>
        <row r="539">
          <cell r="A539" t="str">
            <v>67-0 MTR</v>
          </cell>
        </row>
        <row r="540">
          <cell r="A540" t="str">
            <v>670-1 VTL</v>
          </cell>
        </row>
        <row r="541">
          <cell r="A541" t="str">
            <v>671-0 VTL</v>
          </cell>
        </row>
        <row r="542">
          <cell r="A542" t="str">
            <v>672-8 VTL</v>
          </cell>
        </row>
        <row r="543">
          <cell r="A543" t="str">
            <v>673-6 VTL</v>
          </cell>
        </row>
        <row r="544">
          <cell r="A544" t="str">
            <v>674-4 VTL</v>
          </cell>
        </row>
        <row r="545">
          <cell r="A545" t="str">
            <v>675-2 VTL</v>
          </cell>
        </row>
        <row r="546">
          <cell r="A546" t="str">
            <v>676-0 VTL</v>
          </cell>
        </row>
        <row r="547">
          <cell r="A547" t="str">
            <v>677-5 MTR</v>
          </cell>
        </row>
        <row r="548">
          <cell r="A548" t="str">
            <v>677-9 VTL</v>
          </cell>
        </row>
        <row r="549">
          <cell r="A549" t="str">
            <v>678-7 VTL</v>
          </cell>
        </row>
        <row r="550">
          <cell r="A550" t="str">
            <v>679-5 VTL</v>
          </cell>
        </row>
        <row r="551">
          <cell r="A551" t="str">
            <v>680-5 MTR</v>
          </cell>
        </row>
        <row r="552">
          <cell r="A552" t="str">
            <v>680-9 VTL</v>
          </cell>
        </row>
        <row r="553">
          <cell r="A553" t="str">
            <v>681-3 MTR</v>
          </cell>
        </row>
        <row r="554">
          <cell r="A554" t="str">
            <v>681-7 VTL</v>
          </cell>
        </row>
        <row r="555">
          <cell r="A555" t="str">
            <v>682-5 VTL</v>
          </cell>
        </row>
        <row r="556">
          <cell r="A556" t="str">
            <v>683-0 MTR</v>
          </cell>
        </row>
        <row r="557">
          <cell r="A557" t="str">
            <v>683-3 VTL</v>
          </cell>
        </row>
        <row r="558">
          <cell r="A558" t="str">
            <v>684-1 VTL</v>
          </cell>
        </row>
        <row r="559">
          <cell r="A559" t="str">
            <v>685-0 VTL</v>
          </cell>
        </row>
        <row r="560">
          <cell r="A560" t="str">
            <v>686-8 VTL</v>
          </cell>
        </row>
        <row r="561">
          <cell r="A561" t="str">
            <v>687-6 VTL</v>
          </cell>
        </row>
        <row r="562">
          <cell r="A562" t="str">
            <v>688-4 VTL</v>
          </cell>
        </row>
        <row r="563">
          <cell r="A563" t="str">
            <v>689-2 VTL</v>
          </cell>
        </row>
        <row r="564">
          <cell r="A564" t="str">
            <v>689-9 MTR</v>
          </cell>
        </row>
        <row r="565">
          <cell r="A565" t="str">
            <v>690-6 VTL</v>
          </cell>
        </row>
        <row r="566">
          <cell r="A566" t="str">
            <v>691-4 VTL</v>
          </cell>
        </row>
        <row r="567">
          <cell r="A567" t="str">
            <v>692-2 VTL</v>
          </cell>
        </row>
        <row r="568">
          <cell r="A568" t="str">
            <v>693-0 VTL</v>
          </cell>
        </row>
        <row r="569">
          <cell r="A569" t="str">
            <v>693-7 MTR</v>
          </cell>
        </row>
        <row r="570">
          <cell r="A570" t="str">
            <v>694-9 VTL</v>
          </cell>
        </row>
        <row r="571">
          <cell r="A571" t="str">
            <v>69-5 MMO</v>
          </cell>
        </row>
        <row r="572">
          <cell r="A572" t="str">
            <v>695-7 VTL</v>
          </cell>
        </row>
        <row r="573">
          <cell r="A573" t="str">
            <v>696-5 VTL</v>
          </cell>
        </row>
        <row r="574">
          <cell r="A574" t="str">
            <v>697-3 VTL</v>
          </cell>
        </row>
        <row r="575">
          <cell r="A575" t="str">
            <v>698-1 VTL</v>
          </cell>
        </row>
        <row r="576">
          <cell r="A576" t="str">
            <v>699-0 VTL</v>
          </cell>
        </row>
        <row r="577">
          <cell r="A577" t="str">
            <v>70-0 MTR</v>
          </cell>
        </row>
        <row r="578">
          <cell r="A578" t="str">
            <v>701-5 VTL</v>
          </cell>
        </row>
        <row r="579">
          <cell r="A579" t="str">
            <v>702-0 MTR</v>
          </cell>
        </row>
        <row r="580">
          <cell r="A580" t="str">
            <v>702-3 VTL</v>
          </cell>
        </row>
        <row r="581">
          <cell r="A581" t="str">
            <v>703-1 VTL</v>
          </cell>
        </row>
        <row r="582">
          <cell r="A582" t="str">
            <v>704-0 VTL</v>
          </cell>
        </row>
        <row r="583">
          <cell r="A583" t="str">
            <v>704-6 MTR</v>
          </cell>
        </row>
        <row r="584">
          <cell r="A584" t="str">
            <v>705-8 VTL</v>
          </cell>
        </row>
        <row r="585">
          <cell r="A585" t="str">
            <v>706-6 VTL</v>
          </cell>
        </row>
        <row r="586">
          <cell r="A586" t="str">
            <v>707-4 VTL</v>
          </cell>
        </row>
        <row r="587">
          <cell r="A587" t="str">
            <v>708-2 VTL</v>
          </cell>
        </row>
        <row r="588">
          <cell r="A588" t="str">
            <v>709-0 VTL</v>
          </cell>
        </row>
        <row r="589">
          <cell r="A589" t="str">
            <v>710-4 VTL</v>
          </cell>
        </row>
        <row r="590">
          <cell r="A590" t="str">
            <v>711-2 VTL</v>
          </cell>
        </row>
        <row r="591">
          <cell r="A591" t="str">
            <v>712-0 VTL</v>
          </cell>
        </row>
        <row r="592">
          <cell r="A592" t="str">
            <v>713-9 VTL</v>
          </cell>
        </row>
        <row r="593">
          <cell r="A593" t="str">
            <v>716-3 VTL</v>
          </cell>
        </row>
        <row r="594">
          <cell r="A594" t="str">
            <v>71-7 MMO</v>
          </cell>
        </row>
        <row r="595">
          <cell r="A595" t="str">
            <v>717-1 VTL</v>
          </cell>
        </row>
        <row r="596">
          <cell r="A596" t="str">
            <v>718-0 VTL</v>
          </cell>
        </row>
        <row r="597">
          <cell r="A597" t="str">
            <v>719-8 VTL</v>
          </cell>
        </row>
        <row r="598">
          <cell r="A598" t="str">
            <v>720-1 VTL</v>
          </cell>
        </row>
        <row r="599">
          <cell r="A599" t="str">
            <v>720-1VTL</v>
          </cell>
        </row>
        <row r="600">
          <cell r="A600" t="str">
            <v>721-0 VTL</v>
          </cell>
        </row>
        <row r="601">
          <cell r="A601" t="str">
            <v>722-8 VTL</v>
          </cell>
        </row>
        <row r="602">
          <cell r="A602" t="str">
            <v>723-6 VTL</v>
          </cell>
        </row>
        <row r="603">
          <cell r="A603" t="str">
            <v>724-4 VTL</v>
          </cell>
        </row>
        <row r="604">
          <cell r="A604" t="str">
            <v>725-2 VTL</v>
          </cell>
        </row>
        <row r="605">
          <cell r="A605" t="str">
            <v>726-0 VTL</v>
          </cell>
        </row>
        <row r="606">
          <cell r="A606" t="str">
            <v>727-9 VTL</v>
          </cell>
        </row>
        <row r="607">
          <cell r="A607" t="str">
            <v>728-7 VTL</v>
          </cell>
        </row>
        <row r="608">
          <cell r="A608" t="str">
            <v>729-1 MTR</v>
          </cell>
        </row>
        <row r="609">
          <cell r="A609" t="str">
            <v>729-5 VTL</v>
          </cell>
        </row>
        <row r="610">
          <cell r="A610" t="str">
            <v>731-3 MTR</v>
          </cell>
        </row>
        <row r="611">
          <cell r="A611" t="str">
            <v>733-3 VTL</v>
          </cell>
        </row>
        <row r="612">
          <cell r="A612" t="str">
            <v>734-1 VTL</v>
          </cell>
        </row>
        <row r="613">
          <cell r="A613" t="str">
            <v>735-0 VTL</v>
          </cell>
        </row>
        <row r="614">
          <cell r="A614" t="str">
            <v>736-8 VTL</v>
          </cell>
        </row>
        <row r="615">
          <cell r="A615" t="str">
            <v>737-6 VTL</v>
          </cell>
        </row>
        <row r="616">
          <cell r="A616" t="str">
            <v>739-9 MTR</v>
          </cell>
        </row>
        <row r="617">
          <cell r="A617" t="str">
            <v>741-0 MTR</v>
          </cell>
        </row>
        <row r="618">
          <cell r="A618" t="str">
            <v>742-9 MTR</v>
          </cell>
        </row>
        <row r="619">
          <cell r="A619" t="str">
            <v>749-6 MTR</v>
          </cell>
        </row>
        <row r="620">
          <cell r="A620" t="str">
            <v>7-6 MTR</v>
          </cell>
        </row>
        <row r="621">
          <cell r="A621" t="str">
            <v>765-8 MTR</v>
          </cell>
        </row>
        <row r="622">
          <cell r="A622" t="str">
            <v>780-1 MTR</v>
          </cell>
        </row>
        <row r="623">
          <cell r="A623" t="str">
            <v>78-4 MMO</v>
          </cell>
        </row>
        <row r="624">
          <cell r="A624" t="str">
            <v>79-2 MMO</v>
          </cell>
        </row>
        <row r="625">
          <cell r="A625" t="str">
            <v>80-6 MMO</v>
          </cell>
        </row>
        <row r="626">
          <cell r="A626" t="str">
            <v>81-4 MMO</v>
          </cell>
        </row>
        <row r="627">
          <cell r="A627" t="str">
            <v>827-1 MTR</v>
          </cell>
        </row>
        <row r="628">
          <cell r="A628" t="str">
            <v>835-2 MTR</v>
          </cell>
        </row>
        <row r="629">
          <cell r="A629" t="str">
            <v>847-6 MTR</v>
          </cell>
        </row>
        <row r="630">
          <cell r="A630" t="str">
            <v>848-4 MTR</v>
          </cell>
        </row>
        <row r="631">
          <cell r="A631" t="str">
            <v>84-9 MMO</v>
          </cell>
        </row>
        <row r="632">
          <cell r="A632" t="str">
            <v>860-3 MTR</v>
          </cell>
        </row>
        <row r="633">
          <cell r="A633" t="str">
            <v>866-2 MTR</v>
          </cell>
        </row>
        <row r="634">
          <cell r="A634" t="str">
            <v>867-0 MTR</v>
          </cell>
        </row>
        <row r="635">
          <cell r="A635" t="str">
            <v>873-5 MTR</v>
          </cell>
        </row>
        <row r="636">
          <cell r="A636" t="str">
            <v>874-3 MTR</v>
          </cell>
        </row>
        <row r="637">
          <cell r="A637" t="str">
            <v>875-1 MTR</v>
          </cell>
        </row>
        <row r="638">
          <cell r="A638" t="str">
            <v>880-8 MTR</v>
          </cell>
        </row>
        <row r="639">
          <cell r="A639" t="str">
            <v>88-1 MMO</v>
          </cell>
        </row>
        <row r="640">
          <cell r="A640" t="str">
            <v>885-9 MTR</v>
          </cell>
        </row>
        <row r="641">
          <cell r="A641" t="str">
            <v>886-7 MTR</v>
          </cell>
        </row>
        <row r="642">
          <cell r="A642" t="str">
            <v>887-5 MTR</v>
          </cell>
        </row>
        <row r="643">
          <cell r="A643" t="str">
            <v>889-1 MTR</v>
          </cell>
        </row>
        <row r="644">
          <cell r="A644" t="str">
            <v>89-0 MMO</v>
          </cell>
        </row>
        <row r="645">
          <cell r="A645" t="str">
            <v>919-7 MTR</v>
          </cell>
        </row>
        <row r="646">
          <cell r="A646" t="str">
            <v>9-2 MTR</v>
          </cell>
        </row>
        <row r="647">
          <cell r="A647" t="str">
            <v>93-8 MMO</v>
          </cell>
        </row>
        <row r="648">
          <cell r="A648" t="str">
            <v>96-2 MMO</v>
          </cell>
        </row>
        <row r="649">
          <cell r="A649" t="str">
            <v>965-0 MTR</v>
          </cell>
        </row>
        <row r="650">
          <cell r="A650" t="str">
            <v>966-9 MTR</v>
          </cell>
        </row>
        <row r="651">
          <cell r="A651" t="str">
            <v>969-3 MTR</v>
          </cell>
        </row>
        <row r="652">
          <cell r="A652" t="str">
            <v>97-0 MMO</v>
          </cell>
        </row>
        <row r="653">
          <cell r="A653" t="str">
            <v>987-1 MTR</v>
          </cell>
        </row>
        <row r="654">
          <cell r="A654" t="str">
            <v>990-1 MTR</v>
          </cell>
        </row>
        <row r="655">
          <cell r="A655" t="str">
            <v>991-0 MTR</v>
          </cell>
        </row>
        <row r="656">
          <cell r="A656" t="str">
            <v>99-7 MMO</v>
          </cell>
        </row>
        <row r="657">
          <cell r="A657" t="str">
            <v>99-8 MTR</v>
          </cell>
        </row>
        <row r="658">
          <cell r="A658" t="str">
            <v>3653-1 EQP</v>
          </cell>
        </row>
        <row r="659">
          <cell r="A659" t="str">
            <v>4763-0 EQP</v>
          </cell>
        </row>
        <row r="660">
          <cell r="A660" t="str">
            <v>3519-5 EQP</v>
          </cell>
        </row>
        <row r="661">
          <cell r="A661" t="str">
            <v>1133-4 EQP</v>
          </cell>
        </row>
        <row r="662">
          <cell r="A662" t="str">
            <v>1175-0 EQP</v>
          </cell>
        </row>
        <row r="663">
          <cell r="A663" t="str">
            <v>1389-2 EQP</v>
          </cell>
        </row>
        <row r="664">
          <cell r="A664" t="str">
            <v>3706-6 EQP</v>
          </cell>
        </row>
        <row r="665">
          <cell r="A665" t="str">
            <v>3707-4 EQP</v>
          </cell>
        </row>
        <row r="666">
          <cell r="A666" t="str">
            <v>1151-2 EQP</v>
          </cell>
        </row>
        <row r="667">
          <cell r="A667" t="str">
            <v>1387-6 EQP</v>
          </cell>
        </row>
        <row r="668">
          <cell r="A668" t="str">
            <v>4802-5 EQP</v>
          </cell>
        </row>
        <row r="669">
          <cell r="A669" t="str">
            <v>4801-7 EQP</v>
          </cell>
        </row>
        <row r="670">
          <cell r="A670" t="str">
            <v>730-9 VTL</v>
          </cell>
        </row>
        <row r="671">
          <cell r="A671" t="str">
            <v>751-1 VTL</v>
          </cell>
        </row>
        <row r="672">
          <cell r="A672" t="str">
            <v>4339-0 EQP</v>
          </cell>
        </row>
        <row r="673">
          <cell r="A673" t="str">
            <v>1396-5 EQP</v>
          </cell>
        </row>
        <row r="674">
          <cell r="A674" t="str">
            <v>1139-0 EQP</v>
          </cell>
        </row>
        <row r="675">
          <cell r="A675" t="str">
            <v>DIVERSOS OBRA</v>
          </cell>
        </row>
        <row r="676">
          <cell r="A676" t="str">
            <v>DIVERSOS</v>
          </cell>
        </row>
        <row r="677">
          <cell r="A677" t="str">
            <v>833-3 EQP</v>
          </cell>
        </row>
        <row r="678">
          <cell r="A678" t="str">
            <v>157-6 EQP</v>
          </cell>
        </row>
        <row r="679">
          <cell r="A679" t="str">
            <v>297-3 MMO</v>
          </cell>
        </row>
        <row r="680">
          <cell r="A680" t="str">
            <v>MVM-4241</v>
          </cell>
        </row>
        <row r="681">
          <cell r="A681" t="str">
            <v>JJD-5287</v>
          </cell>
        </row>
        <row r="682">
          <cell r="A682" t="str">
            <v>HOQ-4450</v>
          </cell>
        </row>
        <row r="683">
          <cell r="A683" t="str">
            <v>OFICINA</v>
          </cell>
        </row>
        <row r="684">
          <cell r="A684" t="str">
            <v>1139-0 EQP</v>
          </cell>
        </row>
        <row r="685">
          <cell r="A685" t="str">
            <v>MWB-6596</v>
          </cell>
        </row>
        <row r="686">
          <cell r="A686" t="str">
            <v>OFICINA DIESEL</v>
          </cell>
        </row>
        <row r="687">
          <cell r="A687" t="str">
            <v>NGJ-2030</v>
          </cell>
        </row>
        <row r="688">
          <cell r="A688" t="str">
            <v>KDS-8281</v>
          </cell>
        </row>
        <row r="689">
          <cell r="A689" t="str">
            <v>MWA-3837</v>
          </cell>
        </row>
        <row r="690">
          <cell r="A690" t="str">
            <v>MVT-9053</v>
          </cell>
        </row>
        <row r="691">
          <cell r="A691" t="str">
            <v>MVV-2366</v>
          </cell>
        </row>
        <row r="692">
          <cell r="A692" t="str">
            <v>839-7 MTR</v>
          </cell>
        </row>
        <row r="693">
          <cell r="A693" t="str">
            <v>MWA-3837ALC</v>
          </cell>
        </row>
        <row r="694">
          <cell r="A694" t="str">
            <v>JCV-1845</v>
          </cell>
        </row>
        <row r="695">
          <cell r="A695" t="str">
            <v>BOL-0080</v>
          </cell>
        </row>
        <row r="696">
          <cell r="A696" t="str">
            <v>KCK-5404</v>
          </cell>
        </row>
        <row r="697">
          <cell r="A697" t="str">
            <v>JEV-1845</v>
          </cell>
        </row>
        <row r="698">
          <cell r="A698" t="str">
            <v>NFG-2256</v>
          </cell>
        </row>
        <row r="699">
          <cell r="A699" t="str">
            <v>KBX-8593</v>
          </cell>
        </row>
        <row r="700">
          <cell r="A700" t="str">
            <v>OBRA-628 PALMAS-TO</v>
          </cell>
        </row>
        <row r="701">
          <cell r="A701" t="str">
            <v>MVP-7539</v>
          </cell>
        </row>
        <row r="702">
          <cell r="A702" t="str">
            <v>667-0 MTR</v>
          </cell>
        </row>
        <row r="703">
          <cell r="A703" t="str">
            <v>FISCALIZAÇÃO-ALC</v>
          </cell>
        </row>
        <row r="704">
          <cell r="A704" t="str">
            <v>FISCALIZAÇÃO-DIES</v>
          </cell>
        </row>
        <row r="705">
          <cell r="A705" t="str">
            <v>FISCALIZAÇÃO-GAS</v>
          </cell>
        </row>
        <row r="706">
          <cell r="A706" t="str">
            <v>FUNCIONÁRIO-ALC</v>
          </cell>
        </row>
        <row r="707">
          <cell r="A707" t="str">
            <v>FUNCIONÁRIO-DIES</v>
          </cell>
        </row>
        <row r="708">
          <cell r="A708" t="str">
            <v>FUNCIONÁRIO-GAS</v>
          </cell>
        </row>
        <row r="709">
          <cell r="A709" t="str">
            <v>SUBEMPREITEIRO-ALC</v>
          </cell>
        </row>
        <row r="710">
          <cell r="A710" t="str">
            <v>SUBEMPREITEIRO-DIES</v>
          </cell>
        </row>
        <row r="711">
          <cell r="A711" t="str">
            <v>SUBEMPREITEIRO-GAS</v>
          </cell>
        </row>
        <row r="712">
          <cell r="A712" t="str">
            <v>TERCEIROS-ALC</v>
          </cell>
        </row>
        <row r="713">
          <cell r="A713" t="str">
            <v>TERCEIROS-DIES</v>
          </cell>
        </row>
        <row r="714">
          <cell r="A714" t="str">
            <v>TERCEIROS-GAS</v>
          </cell>
        </row>
        <row r="715">
          <cell r="A715" t="str">
            <v>TQ001</v>
          </cell>
        </row>
        <row r="716">
          <cell r="A716" t="str">
            <v>TQ002</v>
          </cell>
        </row>
        <row r="717">
          <cell r="A717" t="str">
            <v>TQ003</v>
          </cell>
        </row>
      </sheetData>
      <sheetData sheetId="10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 demonstrativo"/>
      <sheetName val="Demonstrativo de despesas"/>
      <sheetName val="Macros"/>
      <sheetName val="ATW"/>
      <sheetName val="Travar"/>
      <sheetName val="Selecionar funcionário"/>
      <sheetName val="Intl Data Table"/>
      <sheetName val="TemplateInformation"/>
    </sheetNames>
    <sheetDataSet>
      <sheetData sheetId="0"/>
      <sheetData sheetId="1">
        <row r="21">
          <cell r="G21" t="b">
            <v>0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 demonstrativo"/>
      <sheetName val="Demonstrativo de despesas"/>
      <sheetName val="Macros"/>
      <sheetName val="ATW"/>
      <sheetName val="Travar"/>
      <sheetName val="Selecionar funcionário"/>
      <sheetName val="Intl Data Table"/>
      <sheetName val="TemplateInformation"/>
    </sheetNames>
    <sheetDataSet>
      <sheetData sheetId="0"/>
      <sheetData sheetId="1">
        <row r="21">
          <cell r="G21" t="b">
            <v>0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COMPOSIÇÕES"/>
    </sheetNames>
    <sheetDataSet>
      <sheetData sheetId="0"/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U"/>
      <sheetName val="C_U"/>
      <sheetName val="Pista"/>
      <sheetName val="REPAROS LOCAL."/>
      <sheetName val="Acostamento"/>
      <sheetName val="COMPOS1"/>
      <sheetName val="Plan1"/>
      <sheetName val="geral"/>
      <sheetName val="SERVIÇOS"/>
      <sheetName val="MARSHALL"/>
      <sheetName val="Parâmetros"/>
      <sheetName val="Compactação  manual"/>
      <sheetName val="Reaterro e compactação"/>
      <sheetName val="Escavação mecanica e reaterro"/>
      <sheetName val="Valeta VPC 01"/>
      <sheetName val="Valeta VPA 01"/>
      <sheetName val="Dreno DPS 01"/>
      <sheetName val="Dreno DPS 02"/>
      <sheetName val="Dreno DPS 07"/>
      <sheetName val="Dreno DPS 08"/>
      <sheetName val="Boca saída dreno BSD 01"/>
      <sheetName val="Boca saída dreno BSD 02"/>
      <sheetName val="Sarjeta STC 02"/>
      <sheetName val="Sarjeta SCT 03"/>
      <sheetName val="Sarjeta SCC 01"/>
      <sheetName val="Meio fio MFC 01"/>
      <sheetName val="Meio fio MFC 03"/>
      <sheetName val="Meio fio MFC 05"/>
      <sheetName val="Cx. coletora CCS 01"/>
      <sheetName val="Cx. coletora CCS 02"/>
      <sheetName val="Cx. coletora CCS03"/>
      <sheetName val="Cx. coletora CCS06"/>
      <sheetName val="Cx. coletora CCS 07"/>
      <sheetName val="Cx. coletora CCS 10"/>
      <sheetName val="Cx. coletora CCT 02"/>
      <sheetName val="Cx. coletora CCT 03"/>
      <sheetName val="Descida dágua DAR 03"/>
      <sheetName val="Descida dágua DAD 02"/>
      <sheetName val="Descida dágua DAD 06"/>
      <sheetName val="Descida dágua DAD 14"/>
      <sheetName val="Descida dágua DAD 16"/>
      <sheetName val="Entrada dágua EDA 01"/>
      <sheetName val="Entrada dágua EDA 02"/>
      <sheetName val="Dissipador DEB 01"/>
      <sheetName val="Dissipador DEB 03"/>
      <sheetName val="Dissipador DEB 07"/>
      <sheetName val="Dissipador DEB 08"/>
      <sheetName val="BLS 02"/>
      <sheetName val="BLD 02"/>
      <sheetName val="CLP 16"/>
      <sheetName val="PVI 03"/>
      <sheetName val="chamine CPV01"/>
      <sheetName val="Transposição sarjeta"/>
      <sheetName val="Enrocamento pedra jogada"/>
      <sheetName val="Alvenaria pedra argam"/>
      <sheetName val="restauração"/>
      <sheetName val="Demolição concreto simples"/>
      <sheetName val="Alvenaria tijolo"/>
      <sheetName val="AUXILIAR Dentes BDTC 1,00m "/>
      <sheetName val="AUXILIAR Dentes BDTC 1,20m "/>
      <sheetName val="AUXILIAR Dentes BSTC 0,60m"/>
      <sheetName val="AUXILIAR Dentes BSTC 0,80m "/>
      <sheetName val="AUXILIAR Dentes BSTC 1,00m "/>
      <sheetName val="AUXILIAR Dentes BSTC 1,20m  "/>
      <sheetName val="Usinagem CBUQ"/>
      <sheetName val="Forma comum"/>
      <sheetName val="Forma compensada resinada"/>
      <sheetName val="AUXILIAR Concreto magro"/>
      <sheetName val="AUXILIAR Concreto 10 MPa"/>
      <sheetName val="AUXILIAR Concreto 12 MPa"/>
      <sheetName val="AUXILIAR Concreto 15 MPa"/>
      <sheetName val="Concr. estr. 18 MPa Convencio"/>
      <sheetName val="AUXILIAR Concreto 22 MPa"/>
      <sheetName val="AUXILIAR Concreto 18 MPa"/>
      <sheetName val="AUXILIAR Ciclópico 12 MPa"/>
      <sheetName val="AUXILIAR Argamassa 1-3"/>
      <sheetName val="AUXILIAR Argamassa 1-4"/>
      <sheetName val="Fabricação balizador"/>
      <sheetName val="Concreto 18 MPa (mourão)"/>
      <sheetName val="Mourão esticador cerca"/>
      <sheetName val="Mourão suporte cerca"/>
      <sheetName val="AUXILIAR tubo perfurado"/>
      <sheetName val="AUXILIAR tubo poroso"/>
      <sheetName val="AUXILIAR tubo d=30cm"/>
      <sheetName val="AUXILIAR tubo d=60cm "/>
      <sheetName val="AUXILIAR tubo d=80cm"/>
      <sheetName val="AUXILIAR tubo d=1,0m "/>
      <sheetName val="AUXILIAR tubo d=1,20m"/>
      <sheetName val="Confecção Placa sinalização"/>
      <sheetName val="Confecção suporte placa sinal"/>
      <sheetName val="AUXILIAR lastro brita"/>
      <sheetName val="IDENTIFICAÇÃO"/>
      <sheetName val="Prod. Diária"/>
      <sheetName val="TPU-MARÇO_2002"/>
      <sheetName val="RESUMO_AUT1"/>
      <sheetName val="Resumo"/>
      <sheetName val="PATO"/>
      <sheetName val="MATERIAL"/>
      <sheetName val="Atual"/>
      <sheetName val="INVENTÁRIO"/>
      <sheetName val="Calendário da Família"/>
      <sheetName val="INSUMOS"/>
      <sheetName val="CADASTRO"/>
      <sheetName val="MEDIÇÃO RESUMO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compor"/>
      <sheetName val="RESUMO"/>
      <sheetName val="ORÇAMENTO"/>
    </sheetNames>
    <sheetDataSet>
      <sheetData sheetId="0"/>
      <sheetData sheetId="1">
        <row r="20">
          <cell r="B20" t="str">
            <v>EDITAL:  0606/07-13</v>
          </cell>
          <cell r="C20" t="str">
            <v>LOTE:  ÚNICO</v>
          </cell>
        </row>
        <row r="22">
          <cell r="B22" t="str">
            <v>RODOVIA: BR-426/PB</v>
          </cell>
        </row>
      </sheetData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compor"/>
      <sheetName val="RESUMO"/>
      <sheetName val="ORÇAMENTO"/>
    </sheetNames>
    <sheetDataSet>
      <sheetData sheetId="0"/>
      <sheetData sheetId="1">
        <row r="20">
          <cell r="B20" t="str">
            <v>EDITAL:  0606/07-13</v>
          </cell>
          <cell r="C20" t="str">
            <v>LOTE:  ÚNICO</v>
          </cell>
        </row>
        <row r="22">
          <cell r="B22" t="str">
            <v>RODOVIA: BR-426/PB</v>
          </cell>
        </row>
      </sheetData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ntrato A"/>
      <sheetName val="Resumo B"/>
      <sheetName val="Custos Unit."/>
      <sheetName val="COMPOSIÇÃO C"/>
      <sheetName val="Auxiliar"/>
      <sheetName val="P A T O  D"/>
      <sheetName val="Trans E"/>
      <sheetName val="Cronograma F (1)"/>
      <sheetName val="Cronograma F (2)"/>
      <sheetName val="Preços  G"/>
      <sheetName val="Croqui H"/>
      <sheetName val="Pesquisa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ntrato A"/>
      <sheetName val="Resumo B"/>
      <sheetName val="Custos Unit."/>
      <sheetName val="COMPOSIÇÃO C"/>
      <sheetName val="Auxiliar"/>
      <sheetName val="P A T O  D"/>
      <sheetName val="Trans E"/>
      <sheetName val="Cronograma F (1)"/>
      <sheetName val="Cronograma F (2)"/>
      <sheetName val="Preços  G"/>
      <sheetName val="Croqui H"/>
      <sheetName val="Pesquisa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o"/>
      <sheetName val="Qd03_Calc"/>
      <sheetName val="Qd031"/>
      <sheetName val="Qd032"/>
      <sheetName val="Qd033"/>
      <sheetName val="Qd034"/>
      <sheetName val="Qd035"/>
      <sheetName val="Qd036"/>
      <sheetName val="Qd037"/>
      <sheetName val="Qd041"/>
      <sheetName val="Qd042"/>
      <sheetName val="Valor kapa"/>
      <sheetName val="Qd05 Preço"/>
      <sheetName val="Qd06"/>
      <sheetName val="Qd07"/>
      <sheetName val="Qd08"/>
      <sheetName val="Qd09"/>
      <sheetName val="Qd10"/>
      <sheetName val="Qd11"/>
      <sheetName val="Qd12"/>
      <sheetName val="Qd078"/>
      <sheetName val="Qd111"/>
      <sheetName val="Qd112"/>
      <sheetName val="Qd121"/>
      <sheetName val="Qd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B15">
            <v>0.76619999999999999</v>
          </cell>
        </row>
      </sheetData>
      <sheetData sheetId="13">
        <row r="11">
          <cell r="C11">
            <v>4500</v>
          </cell>
        </row>
        <row r="13">
          <cell r="C13">
            <v>3650</v>
          </cell>
        </row>
        <row r="15">
          <cell r="C15">
            <v>2500</v>
          </cell>
        </row>
        <row r="18">
          <cell r="C18">
            <v>1250</v>
          </cell>
        </row>
        <row r="19">
          <cell r="C19">
            <v>800</v>
          </cell>
        </row>
        <row r="20">
          <cell r="C20">
            <v>550</v>
          </cell>
        </row>
        <row r="21">
          <cell r="C21">
            <v>450</v>
          </cell>
        </row>
        <row r="22">
          <cell r="C22">
            <v>300</v>
          </cell>
        </row>
        <row r="24">
          <cell r="C24">
            <v>1250</v>
          </cell>
        </row>
        <row r="25">
          <cell r="C25">
            <v>850</v>
          </cell>
        </row>
        <row r="26">
          <cell r="C26">
            <v>550</v>
          </cell>
        </row>
        <row r="27">
          <cell r="C27">
            <v>400</v>
          </cell>
        </row>
        <row r="28">
          <cell r="C28">
            <v>300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A T O 99 B"/>
      <sheetName val="Capa"/>
      <sheetName val="Auxiliar"/>
      <sheetName val="COMPOSIÇÃO A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o"/>
      <sheetName val="Qd03_Calc"/>
      <sheetName val="Qd031"/>
      <sheetName val="Qd032"/>
      <sheetName val="Qd033"/>
      <sheetName val="Qd034"/>
      <sheetName val="Qd035"/>
      <sheetName val="Qd036"/>
      <sheetName val="Qd037"/>
      <sheetName val="Qd041"/>
      <sheetName val="Qd042"/>
      <sheetName val="Valor kapa"/>
      <sheetName val="Qd05 Preço"/>
      <sheetName val="Qd06"/>
      <sheetName val="Qd07"/>
      <sheetName val="Qd08"/>
      <sheetName val="Qd09"/>
      <sheetName val="Qd10"/>
      <sheetName val="Qd11"/>
      <sheetName val="Qd12"/>
      <sheetName val="Qd078"/>
      <sheetName val="Qd111"/>
      <sheetName val="Qd112"/>
      <sheetName val="Qd121"/>
      <sheetName val="Qd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B15">
            <v>0.76619999999999999</v>
          </cell>
        </row>
      </sheetData>
      <sheetData sheetId="13">
        <row r="11">
          <cell r="C11">
            <v>4500</v>
          </cell>
        </row>
        <row r="13">
          <cell r="C13">
            <v>3650</v>
          </cell>
        </row>
        <row r="15">
          <cell r="C15">
            <v>2500</v>
          </cell>
        </row>
        <row r="18">
          <cell r="C18">
            <v>1250</v>
          </cell>
        </row>
        <row r="19">
          <cell r="C19">
            <v>800</v>
          </cell>
        </row>
        <row r="20">
          <cell r="C20">
            <v>550</v>
          </cell>
        </row>
        <row r="21">
          <cell r="C21">
            <v>450</v>
          </cell>
        </row>
        <row r="22">
          <cell r="C22">
            <v>300</v>
          </cell>
        </row>
        <row r="24">
          <cell r="C24">
            <v>1250</v>
          </cell>
        </row>
        <row r="25">
          <cell r="C25">
            <v>850</v>
          </cell>
        </row>
        <row r="26">
          <cell r="C26">
            <v>550</v>
          </cell>
        </row>
        <row r="27">
          <cell r="C27">
            <v>400</v>
          </cell>
        </row>
        <row r="28">
          <cell r="C28">
            <v>300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  <sheetName val="eq"/>
      <sheetName val="mo"/>
      <sheetName val="PROD.PRIM."/>
      <sheetName val="PROJETO"/>
      <sheetName val="PROD_PRIM_"/>
      <sheetName val="QuQuant"/>
      <sheetName val="TPU-MARÇO_2002"/>
      <sheetName val="C.U"/>
      <sheetName val="CR LOTE 02"/>
      <sheetName val="Página 16"/>
      <sheetName val="IDENTIFICAÇÃO"/>
      <sheetName val="Plan1"/>
      <sheetName val="Edital"/>
      <sheetName val="Transporte"/>
      <sheetName val="P A T O  D"/>
      <sheetName val="RELATÓRIO"/>
      <sheetName val="Instalação e manutenção de cant"/>
      <sheetName val="Dados"/>
      <sheetName val="Lançamentos"/>
      <sheetName val="Tipo Despesa"/>
      <sheetName val="C_U"/>
      <sheetName val="B.D.I."/>
      <sheetName val="PROJ.C.BET.US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apa (2)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Unitari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Teor"/>
      <sheetName val="Carimbo de 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Drenagem"/>
      <sheetName val="OAE"/>
      <sheetName val="Capa Memória de Calc"/>
      <sheetName val="Características 1"/>
      <sheetName val="Percentual 1"/>
      <sheetName val="M2 1"/>
      <sheetName val="Características 2"/>
      <sheetName val="Percentual 2"/>
      <sheetName val="M2 2"/>
      <sheetName val="BASE_Características total"/>
      <sheetName val="BASE_Percentual total"/>
      <sheetName val="BASE_M2 total"/>
      <sheetName val="Quantitativos"/>
      <sheetName val="CMB"/>
      <sheetName val="ESP"/>
      <sheetName val="Fresagem"/>
      <sheetName val="Capa Resumo"/>
      <sheetName val="Unifilar"/>
      <sheetName val="Orçamento Total"/>
      <sheetName val="Orçamento por Kmf"/>
      <sheetName val="Orçamento por SOLUÇÃO"/>
      <sheetName val="Crono. Financ. (kmf)"/>
      <sheetName val="BASE_Orçamento por Kmf"/>
      <sheetName val="BASE_Crono. Financ. (kmf)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_U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47">
          <cell r="E47" t="str">
            <v>ANEXO I - Levantamento Visual Contínuo (LVC)</v>
          </cell>
        </row>
      </sheetData>
      <sheetData sheetId="40" refreshError="1"/>
      <sheetData sheetId="41" refreshError="1">
        <row r="47">
          <cell r="E47" t="str">
            <v>ANEXO II - Avaliação Objetiva de Superfície (IGG)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 A"/>
      <sheetName val="Resumo B"/>
      <sheetName val="Auxiliar"/>
      <sheetName val="COMPOSIÇÃO C"/>
      <sheetName val="P A T O 98 D"/>
      <sheetName val="Trans 98 E"/>
      <sheetName val="Cronograma 98 F"/>
      <sheetName val="Preços 98 G"/>
      <sheetName val="Croqui H"/>
      <sheetName val="Pesquisa"/>
      <sheetName val="patobr153"/>
      <sheetName val="Preç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 A"/>
      <sheetName val="Resumo B"/>
      <sheetName val="Auxiliar"/>
      <sheetName val="COMPOSIÇÃO C"/>
      <sheetName val="P A T O 98 D"/>
      <sheetName val="Trans 98 E"/>
      <sheetName val="Cronograma 98 F"/>
      <sheetName val="Preços 98 G"/>
      <sheetName val="Croqui H"/>
      <sheetName val="Pesquisa"/>
      <sheetName val="patobr153"/>
      <sheetName val="Preç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dice"/>
      <sheetName val="Carta"/>
      <sheetName val="Resumo"/>
      <sheetName val="Planilha"/>
      <sheetName val="Escala"/>
      <sheetName val="BDI-SERV"/>
      <sheetName val="BDI-MAT"/>
      <sheetName val="Cronograma"/>
      <sheetName val="Encerramento"/>
      <sheetName val="RELAÇÃO DOS EQUIPAMENTOS"/>
    </sheetNames>
    <sheetDataSet>
      <sheetData sheetId="0">
        <row r="1">
          <cell r="B1" t="str">
            <v>23/2017</v>
          </cell>
        </row>
      </sheetData>
      <sheetData sheetId="1" refreshError="1"/>
      <sheetData sheetId="2" refreshError="1"/>
      <sheetData sheetId="3" refreshError="1"/>
      <sheetData sheetId="4">
        <row r="78">
          <cell r="K78">
            <v>7021229.5800000001</v>
          </cell>
        </row>
      </sheetData>
      <sheetData sheetId="5" refreshError="1"/>
      <sheetData sheetId="6"/>
      <sheetData sheetId="7" refreshError="1"/>
      <sheetData sheetId="8"/>
      <sheetData sheetId="9" refreshError="1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sNoPrint"/>
      <sheetName val="ComparaQuantNoPrint"/>
      <sheetName val="TodasTraf-2011-NoPrint"/>
      <sheetName val="TrafPb008"/>
      <sheetName val="PavPb008"/>
      <sheetName val="TrafPb027"/>
      <sheetName val="PavPb027"/>
      <sheetName val="TrafPb033(1)"/>
      <sheetName val="PavPb033(1)"/>
      <sheetName val="TrafPb033(2)"/>
      <sheetName val="PavPb033(2)"/>
      <sheetName val="TrafPb059(1)"/>
      <sheetName val="PavPb059(1)"/>
      <sheetName val="TrafPb059(2)"/>
      <sheetName val="PavPb059(2)"/>
      <sheetName val="TrafPb061"/>
      <sheetName val="PavPb061"/>
      <sheetName val="TrafPb065"/>
      <sheetName val="PavPb065"/>
      <sheetName val="TodasTraf-2000-NoPrint"/>
      <sheetName val="Br101-NoPrint"/>
      <sheetName val="TrafAnual-NoPrint"/>
      <sheetName val="TrafContExpan-NoPrint"/>
      <sheetName val="PavComplNo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PRO-08"/>
      <sheetName val="PLANILHA ATUALIZADA"/>
      <sheetName val="Quadro Geral"/>
      <sheetName val="PRO_08"/>
      <sheetName val="Teor"/>
      <sheetName val="Serviços"/>
      <sheetName val="Especif"/>
      <sheetName val="RESUMO_A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Pont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  <sheetName val="Cadastro Traços e Obras"/>
      <sheetName val="Contrato"/>
      <sheetName val="Resumo"/>
      <sheetName val="Pato PRRTN - BR476"/>
      <sheetName val="COMPOSIÇÃO_A"/>
      <sheetName val="P_A_T_O_99_B"/>
      <sheetName val="Trans_99_C"/>
      <sheetName val="Preços_99_D"/>
      <sheetName val="Cronograma_99_E"/>
      <sheetName val="Diagrama_476"/>
      <sheetName val="Custo_do_RR-2C"/>
      <sheetName val="Custo_do_TSD"/>
      <sheetName val="Custo_do_CM-30"/>
      <sheetName val="Cadastro_Traços_e_Obras"/>
      <sheetName val="Pato_PRRTN_-_BR476"/>
      <sheetName val="Cadastro"/>
      <sheetName val="jun"/>
      <sheetName val="Custo da Imprimação"/>
      <sheetName val="Custo da Pintura de Ligação"/>
      <sheetName val="COMPOS1"/>
      <sheetName val="MARSHAL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DP"/>
      <sheetName val="ROSTO"/>
      <sheetName val="T. BURACO C CASCALHO"/>
      <sheetName val="LIMP_SARJ_MEIO FIO"/>
      <sheetName val="LIMP_VALETA_CORTE"/>
      <sheetName val="TRANS. MATERIAIS"/>
      <sheetName val="MOBCANT"/>
      <sheetName val="1CAPA"/>
      <sheetName val="2APRES"/>
      <sheetName val="3APRES1"/>
      <sheetName val="4MAPA"/>
      <sheetName val="5DC"/>
      <sheetName val="6C FIN"/>
      <sheetName val="7CONT FIN"/>
      <sheetName val="CONT NE"/>
      <sheetName val="8C FIS"/>
      <sheetName val="9CONT FIS"/>
      <sheetName val="10AV FIS"/>
      <sheetName val="11PLUV"/>
      <sheetName val="12RH"/>
      <sheetName val="13EQ"/>
      <sheetName val="COMENT (2)"/>
      <sheetName val="ISSQN_DEZ2007"/>
      <sheetName val="Tabela"/>
    </sheetNames>
    <sheetDataSet>
      <sheetData sheetId="0">
        <row r="4">
          <cell r="J4" t="str">
            <v>1.ª M.P.</v>
          </cell>
        </row>
        <row r="6">
          <cell r="J6" t="str">
            <v>FEVEREIRO/08</v>
          </cell>
        </row>
        <row r="7">
          <cell r="J7" t="str">
            <v>01/02/08 a 29/02/08</v>
          </cell>
        </row>
        <row r="8">
          <cell r="B8" t="str">
            <v>PAVISERVICE LTDA</v>
          </cell>
        </row>
        <row r="13">
          <cell r="B13" t="str">
            <v>KM 413,2 - KM 556,7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RESUMO-4ª MED"/>
      <sheetName val="desmat. destoc 0,15m"/>
      <sheetName val="desmat. destoc 0,15 a 0,30m"/>
      <sheetName val="ECT DMT 50m"/>
      <sheetName val="ECT DMT 50-200m"/>
      <sheetName val="ECT DMT 200-400m "/>
      <sheetName val="ECT DMT 400-600m  "/>
      <sheetName val="ECT DMT 600-800m"/>
      <sheetName val="ECT DMT 800-1000m "/>
      <sheetName val="ECT DMT 1000-1200m "/>
      <sheetName val="ECT DMT 1200-1400m"/>
      <sheetName val="ECT DMT 1400-1600m "/>
      <sheetName val="ECT DMT 1600-1800m"/>
      <sheetName val="ECT DMT 1800-2000m"/>
      <sheetName val="ECT DMT 2000-3000m "/>
      <sheetName val="ECT DMT 3000-5000m"/>
      <sheetName val="Compactação Aterro 95%"/>
      <sheetName val="Compactação Aterro 100% "/>
      <sheetName val="Compactação  botafora"/>
      <sheetName val="Alvenaria pedra argam"/>
      <sheetName val="Alvenaria tijolo"/>
      <sheetName val="AUXILIAR Dentes BDTC 1,00m "/>
      <sheetName val="AUXILIAR Dentes BDTC 1,20m "/>
      <sheetName val="AUXILIAR Dentes BSTC 0,60m"/>
      <sheetName val="AUXILIAR Dentes BSTC 0,80m "/>
      <sheetName val="AUXILIAR Dentes BSTC 1,00m "/>
      <sheetName val="AUXILIAR Dentes BSTC 1,20m  "/>
      <sheetName val="Usinagem CBUQ"/>
      <sheetName val="Forma comum"/>
      <sheetName val="Forma compensada resinada"/>
      <sheetName val="AUXILIAR Concreto magro"/>
      <sheetName val="AUXILIAR Concreto 10 MPa"/>
      <sheetName val="AUXILIAR Concreto 12 MPa"/>
      <sheetName val="AUXILIAR Concreto 15 MPa"/>
      <sheetName val="Concr. estr. 18 MPa Convencio"/>
      <sheetName val="AUXILIAR Concreto 22 MPa"/>
      <sheetName val="AUXILIAR Concreto 18 MPa"/>
      <sheetName val="AUXILIAR Ciclópico 12 MPa"/>
      <sheetName val="AUXILIAR Argamassa 1-3"/>
      <sheetName val="AUXILIAR Argamassa 1-4"/>
      <sheetName val="Fabricação balizador"/>
      <sheetName val="Concreto 18 MPa (mourão)"/>
      <sheetName val="Mourão esticador cerca"/>
      <sheetName val="Mourão suporte cerca"/>
      <sheetName val="AUXILIAR tubo perfurado"/>
      <sheetName val="AUXILIAR tubo poroso"/>
      <sheetName val="AUXILIAR tubo d=30cm"/>
      <sheetName val="AUXILIAR tubo d=60cm "/>
      <sheetName val="AUXILIAR tubo d=80cm"/>
      <sheetName val="AUXILIAR tubo d=1,0m "/>
      <sheetName val="AUXILIAR tubo d=1,20m"/>
      <sheetName val="Confecção Placa sinalização"/>
      <sheetName val="Confecção suporte placa sinal"/>
      <sheetName val="AUXILIAR lastro brita"/>
      <sheetName val="Compactação  manual"/>
      <sheetName val="Reaterro e compactação"/>
      <sheetName val="Escavação mecanica e reaterro"/>
      <sheetName val="Valeta VPC 01"/>
      <sheetName val="Valeta VPA 01"/>
      <sheetName val="Dreno DPS 01"/>
      <sheetName val="Dreno DPS 02"/>
      <sheetName val="Dreno DPS 07"/>
      <sheetName val="Dreno DPS 08"/>
      <sheetName val="Boca saída dreno BSD 01"/>
      <sheetName val="Boca saída dreno BSD 02"/>
      <sheetName val="Sarjeta STC 02"/>
      <sheetName val="Teor"/>
      <sheetName val="C.U"/>
      <sheetName val="Capa Memória de Calc"/>
      <sheetName val="Capa Resumo"/>
      <sheetName val="Capa Documentação"/>
      <sheetName val="Capa Anexo I"/>
      <sheetName val="Capa Anexo II"/>
      <sheetName val="Capa Anexo III"/>
      <sheetName val="Capa Premissas"/>
      <sheetName val="Capa Caract. Seg."/>
      <sheetName val="Capa Anexo IV"/>
      <sheetName val="P A T O 98 D"/>
      <sheetName val="Capa Apres"/>
      <sheetName val="Capa Mapa"/>
      <sheetName val="450"/>
      <sheetName val="DADOS"/>
      <sheetName val="PROJETO"/>
      <sheetName val="Capa Caract_ Seg_"/>
      <sheetName val="Orçamentária"/>
      <sheetName val="RELATÓRIO"/>
      <sheetName val="Instalação e manutenção de cant"/>
      <sheetName val="Resumo 1"/>
      <sheetName val="Mat"/>
      <sheetName val="IDENTIFIC. EMPRESA - Q1"/>
      <sheetName val="P A T O 99 B"/>
      <sheetName val="SINALIZAÇÃO VERTICAL"/>
      <sheetName val="Cálculo"/>
      <sheetName val="DG"/>
      <sheetName val="12.Serviços(Cad)"/>
      <sheetName val="TrafContExpan-NoPrint"/>
      <sheetName val="TodasTraf-2000-NoPrint"/>
      <sheetName val="Carimbo de Nota"/>
      <sheetName val="RESUMO_8ª 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CROQUIS"/>
      <sheetName val="MATBET CUSTO"/>
      <sheetName val="MATBET PREÇO UNIT"/>
      <sheetName val="SERVIÇOS"/>
      <sheetName val="MOBIL-CANT"/>
      <sheetName val="ORÇAMENTO"/>
      <sheetName val="TLCB5"/>
      <sheetName val="TLMR"/>
      <sheetName val="TCC4"/>
      <sheetName val="TLMB"/>
      <sheetName val="TCCB10"/>
      <sheetName val="CRONOGAMA 1º"/>
      <sheetName val="CRONOGAMA 2º"/>
      <sheetName val="COMPOSIÇÕES"/>
      <sheetName val="COMPOSIÇÕES2"/>
      <sheetName val="RESUMO_AUT1"/>
    </sheetNames>
    <sheetDataSet>
      <sheetData sheetId="0">
        <row r="1">
          <cell r="B1" t="str">
            <v>MARÇO/06</v>
          </cell>
        </row>
        <row r="6">
          <cell r="D6">
            <v>2.58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6">
          <cell r="H76">
            <v>0.33</v>
          </cell>
        </row>
      </sheetData>
      <sheetData sheetId="15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"/>
      <sheetName val="FV-DNER"/>
      <sheetName val="orçamento_global"/>
      <sheetName val="FIDENS-R$mil"/>
      <sheetName val="PRO-08"/>
      <sheetName val="PLANILHA ATUALIZADA"/>
      <sheetName val="Vínculo (2)"/>
      <sheetName val="DADOS"/>
      <sheetName val="TransComerc_Basc10m³"/>
      <sheetName val="TapaBuraco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Plan1"/>
      <sheetName val="RESUMO DE MEDIÇÃO"/>
      <sheetName val="Vínculo"/>
      <sheetName val="points"/>
      <sheetName val="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PRO-08"/>
      <sheetName val="PLANILHA ATUALIZADA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Plan 2.7"/>
      <sheetName val="FV-DNER"/>
      <sheetName val="CUSTO ZONA SUL"/>
      <sheetName val="Vínculo (2)"/>
      <sheetName val="DADOS"/>
      <sheetName val="TransComerc_Basc10m³"/>
      <sheetName val="TapaBuraco"/>
      <sheetName val="RESUMO DE MEDIÇÃO"/>
      <sheetName val="Plan1"/>
      <sheetName val="LISTAS"/>
      <sheetName val="Sub-base"/>
      <sheetName val="Resumo"/>
      <sheetName val="DMT Terrap."/>
      <sheetName val="Reajustamento"/>
      <sheetName val="RESUMO TOTAL LOTE"/>
      <sheetName val="BR 146"/>
      <sheetName val="8ª MP_BR_459"/>
      <sheetName val="RBE ACT mi"/>
      <sheetName val="C"/>
      <sheetName val="orçamento_global"/>
      <sheetName val="LISTA_MATERIAIS"/>
      <sheetName val="MATERIAIS"/>
      <sheetName val="COMP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BDI "/>
      <sheetName val="FLUXO - EXECUÇÃO PRÓPRIA"/>
      <sheetName val="FLUXO - FAT-DIRETO"/>
      <sheetName val="RES-FIN"/>
      <sheetName val="DEFIN"/>
      <sheetName val="RESUMO"/>
      <sheetName val="CONSIDERAÇÕES"/>
      <sheetName val="CA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Insumos - Materiais"/>
      <sheetName val="Serviços"/>
      <sheetName val="Plan1"/>
      <sheetName val="Plan2"/>
      <sheetName val="Plan3"/>
      <sheetName val="OR960887.XLS"/>
      <sheetName val="CUSTO LARANJEIRAS"/>
    </sheetNames>
    <definedNames>
      <definedName name="PassaExtenso"/>
    </defined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or"/>
      <sheetName val="Cabeçalho"/>
      <sheetName val="BDI"/>
      <sheetName val="Pétreos"/>
      <sheetName val="ABC MATERIAIS"/>
      <sheetName val="ABC MÃO DE OBRA"/>
      <sheetName val="ABC SERVIÇO"/>
      <sheetName val="FIT"/>
      <sheetName val="DIAGRAMA UNIFILAR"/>
      <sheetName val="CPU's"/>
      <sheetName val="Resumo Serviços"/>
      <sheetName val="Resumo(não imprimir)"/>
      <sheetName val="Orçamento"/>
      <sheetName val="Manut e conserva Ano 01"/>
      <sheetName val="Manut e conserva Ano 02 ao 05"/>
      <sheetName val="Orçamento por kmf"/>
      <sheetName val="Cronograma"/>
      <sheetName val="Orçamento TOTAL"/>
      <sheetName val="Bet - Transp - Refinaria"/>
      <sheetName val="Bet - Transp - Distribuidora"/>
      <sheetName val="Pedágios Refinaria"/>
      <sheetName val="Pedágios Distribuidora"/>
      <sheetName val="Bet - Aquis"/>
      <sheetName val="Bet - Binômio "/>
      <sheetName val="Aux.Administração"/>
      <sheetName val="Adm - Resumo"/>
      <sheetName val="Adm Fixa Princ"/>
      <sheetName val="Adm Vinculada Princ "/>
      <sheetName val="Adm Vinculada Comp"/>
      <sheetName val="Adm Variável Controle"/>
      <sheetName val="Adm Variável Frentes de serviço"/>
      <sheetName val="Adm Variável Manejo"/>
      <sheetName val="Adm Manutenção"/>
      <sheetName val="Canteiro médio porte"/>
      <sheetName val="Canteiro Usina de Asfalto"/>
      <sheetName val="Mobilização"/>
      <sheetName val="Preço passagem"/>
      <sheetName val="FU (não imprimir)"/>
      <sheetName val="Massas asfálticas"/>
      <sheetName val="LeituraCompor"/>
    </sheetNames>
    <sheetDataSet>
      <sheetData sheetId="0" refreshError="1"/>
      <sheetData sheetId="1" refreshError="1"/>
      <sheetData sheetId="2">
        <row r="1">
          <cell r="A1" t="str">
            <v>AGETO - Agencia Tocantinense de Transporte e Obras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55">
          <cell r="F155">
            <v>75086800.719999984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  <sheetName val="Teor"/>
      <sheetName val="P A T O 99 B"/>
      <sheetName val="RESUMO_AUT1"/>
      <sheetName val="BSTC 0,60"/>
      <sheetName val="BOCA BSTC 0,60"/>
      <sheetName val="traço cbuq faixa c Carpizza 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OR960887.XLS"/>
      <sheetName val="Dados"/>
      <sheetName val="DG"/>
      <sheetName val="QuQuant"/>
      <sheetName val="Orçamentária"/>
      <sheetName val="Orçamento"/>
      <sheetName val="Carimbo de Nota"/>
      <sheetName val="FLUXO - EXECUÇÃO PRÓPRIA"/>
      <sheetName val="08-IND. FÍSICOS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PROJETO"/>
      <sheetName val="Teor"/>
      <sheetName val="lista_comp"/>
      <sheetName val="Serviços"/>
      <sheetName val="Página 16"/>
      <sheetName val="QuQuant"/>
      <sheetName val="Planilha Original"/>
      <sheetName val="DADOS"/>
      <sheetName val="TransComerc_Basc10m³"/>
      <sheetName val="TapaBuraco"/>
      <sheetName val="eq"/>
      <sheetName val="mo"/>
      <sheetName val="FIDENS-R$mil"/>
      <sheetName val="RELAT610"/>
      <sheetName val="PQ"/>
      <sheetName val="CARTA PROPOSTA"/>
      <sheetName val="PROJETO BR_146 (2)"/>
      <sheetName val="TABELA"/>
      <sheetName val="Quadro de qntd"/>
      <sheetName val="PLANILHA CONTRATUAL"/>
      <sheetName val="8ª MP_BR_459"/>
      <sheetName val="8ª MP_BR-459"/>
      <sheetName val="geral"/>
      <sheetName val="Mat. Betum. - Port. 1078.15"/>
      <sheetName val="RESUMO"/>
      <sheetName val="Mediçã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KANAFLEX"/>
      <sheetName val="NOVOTUB"/>
      <sheetName val="MEDIDAS"/>
      <sheetName val="CUSTO LARANJEI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1</v>
          </cell>
          <cell r="B3">
            <v>97542.158978339547</v>
          </cell>
          <cell r="C3">
            <v>88791.283449391296</v>
          </cell>
          <cell r="D3">
            <v>186333.44242773083</v>
          </cell>
          <cell r="E3">
            <v>214283.45879189044</v>
          </cell>
          <cell r="F3">
            <v>42.409634338408502</v>
          </cell>
          <cell r="G3">
            <v>38.604905847561433</v>
          </cell>
          <cell r="H3">
            <v>81.014540185969935</v>
          </cell>
          <cell r="I3">
            <v>48.771079489169772</v>
          </cell>
          <cell r="J3">
            <v>44.395641724695643</v>
          </cell>
          <cell r="K3">
            <v>93.166721213865415</v>
          </cell>
          <cell r="L3">
            <v>51.209633463628265</v>
          </cell>
          <cell r="M3">
            <v>46.61542381093043</v>
          </cell>
          <cell r="N3">
            <v>97.825057274558702</v>
          </cell>
        </row>
        <row r="4">
          <cell r="A4">
            <v>2</v>
          </cell>
          <cell r="B4">
            <v>97870.365804127825</v>
          </cell>
          <cell r="C4">
            <v>90039.025969839815</v>
          </cell>
          <cell r="D4">
            <v>187909.39177396765</v>
          </cell>
          <cell r="E4">
            <v>216095.80054006277</v>
          </cell>
          <cell r="F4">
            <v>42.552332958316448</v>
          </cell>
          <cell r="G4">
            <v>39.147402595582527</v>
          </cell>
          <cell r="H4">
            <v>81.699735553898975</v>
          </cell>
          <cell r="I4">
            <v>48.935182902063914</v>
          </cell>
          <cell r="J4">
            <v>45.019512984919899</v>
          </cell>
          <cell r="K4">
            <v>93.954695886983814</v>
          </cell>
          <cell r="L4">
            <v>51.381942047167115</v>
          </cell>
          <cell r="M4">
            <v>47.270488634165893</v>
          </cell>
          <cell r="N4">
            <v>98.652430681333016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CUSTO LARANJEIRAS"/>
    </sheetNames>
    <definedNames>
      <definedName name="PassaExtenso"/>
    </defined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_PEQd19"/>
      <sheetName val="lista_comp"/>
      <sheetName val="classif_ABC"/>
      <sheetName val="Plan1"/>
      <sheetName val="Planilha Original"/>
    </sheetNames>
    <sheetDataSet>
      <sheetData sheetId="0"/>
      <sheetData sheetId="1">
        <row r="4">
          <cell r="A4" t="str">
            <v>1 A 00 301 00</v>
          </cell>
          <cell r="B4" t="str">
            <v xml:space="preserve">Serviço: FORNECIMENTO DE AÇO CA-25                                                                                                                                                                               </v>
          </cell>
          <cell r="C4" t="str">
            <v xml:space="preserve"> Unid: Kg    </v>
          </cell>
          <cell r="D4">
            <v>3</v>
          </cell>
        </row>
        <row r="5">
          <cell r="A5" t="str">
            <v>1 A 00 302 00</v>
          </cell>
          <cell r="B5" t="str">
            <v xml:space="preserve">Serviço: FORNECIMENTO DE AÇO CA-50                                                                                                                                                                               </v>
          </cell>
          <cell r="C5" t="str">
            <v xml:space="preserve"> Unid: Kg    </v>
          </cell>
          <cell r="D5">
            <v>3.21</v>
          </cell>
        </row>
        <row r="6">
          <cell r="A6" t="str">
            <v>1 A 00 303 00</v>
          </cell>
          <cell r="B6" t="str">
            <v xml:space="preserve">Serviço: FORNECIMENTO DE AÇO CA-60                                                                                                                                                                               </v>
          </cell>
          <cell r="C6" t="str">
            <v xml:space="preserve"> Unid: Kg    </v>
          </cell>
          <cell r="D6">
            <v>2.8899999999999997</v>
          </cell>
        </row>
        <row r="7">
          <cell r="A7" t="str">
            <v>1 A 00 716 00</v>
          </cell>
          <cell r="B7" t="str">
            <v xml:space="preserve">Serviço: AREIA COMERCIAL                                                                                                                                                                                         </v>
          </cell>
          <cell r="C7" t="str">
            <v xml:space="preserve"> Unid: M3    </v>
          </cell>
          <cell r="D7">
            <v>59.9</v>
          </cell>
        </row>
        <row r="8">
          <cell r="A8" t="str">
            <v>1 A 00 717 00</v>
          </cell>
          <cell r="B8" t="str">
            <v xml:space="preserve">Serviço: BRITA COMERCIAL                                                                                                                                                                                         </v>
          </cell>
          <cell r="C8" t="str">
            <v xml:space="preserve"> Unid: M3    </v>
          </cell>
          <cell r="D8">
            <v>54.7</v>
          </cell>
        </row>
        <row r="9">
          <cell r="A9" t="str">
            <v>1 A 00 906 51</v>
          </cell>
          <cell r="B9" t="str">
            <v xml:space="preserve">Serviço: DENTES PARA BUEIROS SIMPLES D= 0,60 M AC/BC/PC                                                                                                                                                          </v>
          </cell>
          <cell r="C9" t="str">
            <v xml:space="preserve"> Unid: Un    </v>
          </cell>
          <cell r="D9">
            <v>53.379999999999995</v>
          </cell>
        </row>
        <row r="10">
          <cell r="A10" t="str">
            <v>1 A 00 907 51</v>
          </cell>
          <cell r="B10" t="str">
            <v xml:space="preserve">Serviço: DENTES PARA BUEIROS SIMPLES D= 0,80 M AC/BC/PC                                                                                                                                                          </v>
          </cell>
          <cell r="C10" t="str">
            <v xml:space="preserve"> Unid: Un    </v>
          </cell>
          <cell r="D10">
            <v>66.42</v>
          </cell>
        </row>
        <row r="11">
          <cell r="A11" t="str">
            <v>1 A 00 908 51</v>
          </cell>
          <cell r="B11" t="str">
            <v xml:space="preserve">Serviço: DENTES PARA BUEIROS SIMPLES D= 1,00 M AC/BC/PC                                                                                                                                                          </v>
          </cell>
          <cell r="C11" t="str">
            <v xml:space="preserve"> Unid: Un    </v>
          </cell>
          <cell r="D11">
            <v>79.050000000000011</v>
          </cell>
        </row>
        <row r="12">
          <cell r="A12" t="str">
            <v>1 A 00 909 51</v>
          </cell>
          <cell r="B12" t="str">
            <v xml:space="preserve">Serviço: DENTES PARA BUEIROS SIMPLES D= 1,20 M AC/BC/PC                                                                                                                                                          </v>
          </cell>
          <cell r="C12" t="str">
            <v xml:space="preserve"> Unid: Un    </v>
          </cell>
          <cell r="D12">
            <v>90.01</v>
          </cell>
        </row>
        <row r="13">
          <cell r="A13" t="str">
            <v>1 A 00 910 51</v>
          </cell>
          <cell r="B13" t="str">
            <v xml:space="preserve">Serviço: DENTES PARA BUEIROS SIMPLES D= 1,50 M AC/BC/PC                                                                                                                                                          </v>
          </cell>
          <cell r="C13" t="str">
            <v xml:space="preserve"> Unid: Un    </v>
          </cell>
          <cell r="D13">
            <v>112.97999999999999</v>
          </cell>
        </row>
        <row r="14">
          <cell r="A14" t="str">
            <v>1 A 01 100 01</v>
          </cell>
          <cell r="B14" t="str">
            <v xml:space="preserve">Serviço: LIMPEZA CAMADA VEGETAL EM JAZIDA (CONS/ REST)                                                                                                                                                           </v>
          </cell>
          <cell r="C14" t="str">
            <v xml:space="preserve"> Unid: M2    </v>
          </cell>
          <cell r="D14">
            <v>0.35</v>
          </cell>
        </row>
        <row r="15">
          <cell r="A15" t="str">
            <v>1 A 01 100 02</v>
          </cell>
          <cell r="B15" t="str">
            <v xml:space="preserve">Serviço: LIMPEZA CAMADA VEGETAL EM JAZIDA (CONSERV)                                                                                                                                                              </v>
          </cell>
          <cell r="C15" t="str">
            <v xml:space="preserve"> Unid: M2    </v>
          </cell>
          <cell r="D15">
            <v>0.74</v>
          </cell>
        </row>
        <row r="16">
          <cell r="A16" t="str">
            <v>1 A 01 105 01</v>
          </cell>
          <cell r="B16" t="str">
            <v xml:space="preserve">Serviço: EXPURGO DE JAZIDA (CONSTR. E RESTRUT.)                                                                                                                                                                  </v>
          </cell>
          <cell r="C16" t="str">
            <v xml:space="preserve"> Unid: M3    </v>
          </cell>
          <cell r="D16">
            <v>1.87</v>
          </cell>
        </row>
        <row r="17">
          <cell r="A17" t="str">
            <v>1 A 01 105 02</v>
          </cell>
          <cell r="B17" t="str">
            <v xml:space="preserve">Serviço: EXPURGO DE JAZIDA (CONSERVAÇÃO)                                                                                                                                                                         </v>
          </cell>
          <cell r="C17" t="str">
            <v xml:space="preserve"> Unid: M3    </v>
          </cell>
          <cell r="D17">
            <v>4.0199999999999996</v>
          </cell>
        </row>
        <row r="18">
          <cell r="A18" t="str">
            <v>1 A 01 111 01</v>
          </cell>
          <cell r="B18" t="str">
            <v xml:space="preserve">Serviço: ESC. E CARGA DE MAT. DE JAZIDA (CONSERV)                                                                                                                                                                </v>
          </cell>
          <cell r="C18" t="str">
            <v xml:space="preserve"> Unid: M3    </v>
          </cell>
          <cell r="D18">
            <v>6.629999999999999</v>
          </cell>
        </row>
        <row r="19">
          <cell r="A19" t="str">
            <v>1 A 01 120 01</v>
          </cell>
          <cell r="B19" t="str">
            <v xml:space="preserve">Serviço: ESC. E CARGA DE MAT. DE JAZIDA (CONS/REST)                                                                                                                                                              </v>
          </cell>
          <cell r="C19" t="str">
            <v xml:space="preserve"> Unid: M3    </v>
          </cell>
          <cell r="D19">
            <v>2.8299999999999996</v>
          </cell>
        </row>
        <row r="20">
          <cell r="A20" t="str">
            <v>1 A 01 155 51</v>
          </cell>
          <cell r="B20" t="str">
            <v xml:space="preserve">Serviço: RACHÃO/PEDRA-DE-MÃO COMERC (CONSTR/REST) / PC                                                                                                                                                           </v>
          </cell>
          <cell r="C20" t="str">
            <v xml:space="preserve"> Unid: M3    </v>
          </cell>
          <cell r="D20">
            <v>91.38</v>
          </cell>
        </row>
        <row r="21">
          <cell r="A21" t="str">
            <v>1 A 01 390 52</v>
          </cell>
          <cell r="B21" t="str">
            <v xml:space="preserve">Serviço: USINAGEM DE CBUQ (CAPA ROLAMENTO) AC/BC                                                                                                                                                                 </v>
          </cell>
          <cell r="C21" t="str">
            <v xml:space="preserve"> Unid: T     </v>
          </cell>
          <cell r="D21">
            <v>61.510000000000005</v>
          </cell>
        </row>
        <row r="22">
          <cell r="A22" t="str">
            <v>1 A 01 395 51</v>
          </cell>
          <cell r="B22" t="str">
            <v xml:space="preserve">Serviço: USINAGEM DE BRITA GRADUADA BC                                                                                                                                                                           </v>
          </cell>
          <cell r="C22" t="str">
            <v xml:space="preserve"> Unid: M3    </v>
          </cell>
          <cell r="D22">
            <v>97.21</v>
          </cell>
        </row>
        <row r="23">
          <cell r="A23" t="str">
            <v>1 A 01 401 01</v>
          </cell>
          <cell r="B23" t="str">
            <v xml:space="preserve">Serviço: FÔRMA COMUM DE MADEIRA                                                                                                                                                                                  </v>
          </cell>
          <cell r="C23" t="str">
            <v xml:space="preserve"> Unid: M2    </v>
          </cell>
          <cell r="D23">
            <v>35.39</v>
          </cell>
        </row>
        <row r="24">
          <cell r="A24" t="str">
            <v>1 A 01 402 01</v>
          </cell>
          <cell r="B24" t="str">
            <v xml:space="preserve">Serviço: FÔRMA DE PLACA COMPENSADA RESINADA                                                                                                                                                                      </v>
          </cell>
          <cell r="C24" t="str">
            <v xml:space="preserve"> Unid: M2    </v>
          </cell>
          <cell r="D24">
            <v>31.06</v>
          </cell>
        </row>
        <row r="25">
          <cell r="A25" t="str">
            <v>1 A 01 407 51</v>
          </cell>
          <cell r="B25" t="str">
            <v xml:space="preserve">Serviço: CONF. E LANÇ. CONCRETO MAGRO EM BETONEIRA AC/BC                                                                                                                                                         </v>
          </cell>
          <cell r="C25" t="str">
            <v xml:space="preserve"> Unid: M3    </v>
          </cell>
          <cell r="D25">
            <v>289.39</v>
          </cell>
        </row>
        <row r="26">
          <cell r="A26" t="str">
            <v>1 A 01 410 51</v>
          </cell>
          <cell r="B26" t="str">
            <v xml:space="preserve">Serviço: CONCRETO FCK=10MPA CONTR RAZ USO GERAL CONF E LANÇ AC/BC                                                                                                                                                </v>
          </cell>
          <cell r="C26" t="str">
            <v xml:space="preserve"> Unid: M3    </v>
          </cell>
          <cell r="D26">
            <v>336.97999999999996</v>
          </cell>
        </row>
        <row r="27">
          <cell r="A27" t="str">
            <v>1 A 01 412 51</v>
          </cell>
          <cell r="B27" t="str">
            <v xml:space="preserve">Serviço: CONCRETO FCK=15MPA CONTR RAZ USO GERAL CONF E LANÇ AC/BC                                                                                                                                                </v>
          </cell>
          <cell r="C27" t="str">
            <v xml:space="preserve"> Unid: M3    </v>
          </cell>
          <cell r="D27">
            <v>347.61999999999995</v>
          </cell>
        </row>
        <row r="28">
          <cell r="A28" t="str">
            <v>1 A 01 415 51</v>
          </cell>
          <cell r="B28" t="str">
            <v xml:space="preserve">Serviço: CONCR ESTR FCK=15MPA C.RAZ USO GER CONF/LANÇ AC/BC                                                                                                                                                      </v>
          </cell>
          <cell r="C28" t="str">
            <v xml:space="preserve"> Unid: M3    </v>
          </cell>
          <cell r="D28">
            <v>347.61999999999995</v>
          </cell>
        </row>
        <row r="29">
          <cell r="A29" t="str">
            <v>1 A 01 418 51</v>
          </cell>
          <cell r="B29" t="str">
            <v xml:space="preserve">Serviço: CONCR.ESTR FCK=18MPA C.RAZ USO GER CONF/LANÇ AC/BC                                                                                                                                                      </v>
          </cell>
          <cell r="C29" t="str">
            <v xml:space="preserve"> Unid: M3    </v>
          </cell>
          <cell r="D29">
            <v>359.75999999999993</v>
          </cell>
        </row>
        <row r="30">
          <cell r="A30" t="str">
            <v>1 A 01 423 50</v>
          </cell>
          <cell r="B30" t="str">
            <v xml:space="preserve">Serviço: CONCRETO FCK= 18 MPA P/PRÉ-MOLDADOS (TUBOS) AC/BC                                                                                                                                                       </v>
          </cell>
          <cell r="C30" t="str">
            <v xml:space="preserve"> Unid: M3    </v>
          </cell>
          <cell r="D30">
            <v>281.99</v>
          </cell>
        </row>
        <row r="31">
          <cell r="A31" t="str">
            <v>1 A 01 450 01</v>
          </cell>
          <cell r="B31" t="str">
            <v xml:space="preserve">Serviço: ESCORAMENTO DE BUEIROS CELULARES                                                                                                                                                                        </v>
          </cell>
          <cell r="C31" t="str">
            <v xml:space="preserve"> Unid: M3    </v>
          </cell>
          <cell r="D31">
            <v>44.76</v>
          </cell>
        </row>
        <row r="32">
          <cell r="A32" t="str">
            <v>1 A 01 512 60</v>
          </cell>
          <cell r="B32" t="str">
            <v xml:space="preserve">Serviço: CONCRETO CICLÓPICO FCK=15 MPA AC/BC/PC                                                                                                                                                                  </v>
          </cell>
          <cell r="C32" t="str">
            <v xml:space="preserve"> Unid: M3    </v>
          </cell>
          <cell r="D32">
            <v>283.65000000000003</v>
          </cell>
        </row>
        <row r="33">
          <cell r="A33" t="str">
            <v>1 A 01 580 01</v>
          </cell>
          <cell r="B33" t="str">
            <v xml:space="preserve">Serviço: FORNECIMENTO, PREPARO E COLOCAÇÃO FORMAS AÇO CA 60                                                                                                                                                      </v>
          </cell>
          <cell r="C33" t="str">
            <v xml:space="preserve"> Unid: Kg    </v>
          </cell>
          <cell r="D33">
            <v>5.51</v>
          </cell>
        </row>
        <row r="34">
          <cell r="A34" t="str">
            <v>1 A 01 580 02</v>
          </cell>
          <cell r="B34" t="str">
            <v xml:space="preserve">Serviço: FORNECIMENTO, PREPARO E COLOCAÇÃO FORMAS AÇO CA 50                                                                                                                                                      </v>
          </cell>
          <cell r="C34" t="str">
            <v xml:space="preserve"> Unid: Kg    </v>
          </cell>
          <cell r="D34">
            <v>5.8699999999999992</v>
          </cell>
        </row>
        <row r="35">
          <cell r="A35" t="str">
            <v>1 A 01 603 51</v>
          </cell>
          <cell r="B35" t="str">
            <v xml:space="preserve">Serviço: ARGAMASSA CIMENTO-AREIA 1:3  AC                                                                                                                                                                         </v>
          </cell>
          <cell r="C35" t="str">
            <v xml:space="preserve"> Unid: M3    </v>
          </cell>
          <cell r="D35">
            <v>368.83000000000004</v>
          </cell>
        </row>
        <row r="36">
          <cell r="A36" t="str">
            <v>1 A 01 604 51</v>
          </cell>
          <cell r="B36" t="str">
            <v xml:space="preserve">Serviço: ARGAMASSA CIMENTO E AREIA 1:4  AC                                                                                                                                                                       </v>
          </cell>
          <cell r="C36" t="str">
            <v xml:space="preserve"> Unid: M3    </v>
          </cell>
          <cell r="D36">
            <v>329.01</v>
          </cell>
        </row>
        <row r="37">
          <cell r="A37" t="str">
            <v>1 A 01 606 51</v>
          </cell>
          <cell r="B37" t="str">
            <v xml:space="preserve">Serviço: ARGAMASSA CIMENTO E AREIA 1:6 AC                                                                                                                                                                        </v>
          </cell>
          <cell r="C37" t="str">
            <v xml:space="preserve"> Unid: M3    </v>
          </cell>
          <cell r="D37">
            <v>293.47000000000003</v>
          </cell>
        </row>
        <row r="38">
          <cell r="A38" t="str">
            <v>1 A 01 620 01</v>
          </cell>
          <cell r="B38" t="str">
            <v xml:space="preserve">Serviço: ARGAMASSA CIMENTO - SOLO 1:10                                                                                                                                                                           </v>
          </cell>
          <cell r="C38" t="str">
            <v xml:space="preserve"> Unid: M3    </v>
          </cell>
          <cell r="D38">
            <v>108.17999999999999</v>
          </cell>
        </row>
        <row r="39">
          <cell r="A39" t="str">
            <v>1 A 01 720 50</v>
          </cell>
          <cell r="B39" t="str">
            <v xml:space="preserve">Serviço: CONCRETO FCK=18MPA P/ PRÉ-MOLDADOS (GUARDA-CORPO) AC/BC                                                                                                                                                                  </v>
          </cell>
          <cell r="C39" t="str">
            <v xml:space="preserve"> Unid: M3</v>
          </cell>
          <cell r="D39">
            <v>283.33999999999997</v>
          </cell>
        </row>
        <row r="40">
          <cell r="A40" t="str">
            <v>1 A 01 720 52</v>
          </cell>
          <cell r="B40" t="str">
            <v xml:space="preserve">Serviço: FABRICAÇÃO DE GUARDA CORPO AC/BC                                                                                                                                                                      </v>
          </cell>
          <cell r="C40" t="str">
            <v xml:space="preserve"> Unid: M</v>
          </cell>
          <cell r="D40">
            <v>38.68</v>
          </cell>
        </row>
        <row r="41">
          <cell r="A41" t="str">
            <v>1 A 01 730 50</v>
          </cell>
          <cell r="B41" t="str">
            <v xml:space="preserve">Serviço: CONCRETO FCK= 18 MPA P/PRÉ-MOLD (MOURÕES) AC/BC                                                                                                                                                         </v>
          </cell>
          <cell r="C41" t="str">
            <v xml:space="preserve"> Unid: M3    </v>
          </cell>
          <cell r="D41">
            <v>269.14999999999998</v>
          </cell>
        </row>
        <row r="42">
          <cell r="A42" t="str">
            <v>1 A 01 730 51</v>
          </cell>
          <cell r="B42" t="str">
            <v xml:space="preserve">Serviço: FABR. MOURÃO CONCR. ESTIC  QUADR. 15CM AC/BC                                                                                                                                                            </v>
          </cell>
          <cell r="C42" t="str">
            <v xml:space="preserve"> Unid: Un    </v>
          </cell>
          <cell r="D42">
            <v>34.230000000000004</v>
          </cell>
        </row>
        <row r="43">
          <cell r="A43" t="str">
            <v>1 A 01 735 51</v>
          </cell>
          <cell r="B43" t="str">
            <v xml:space="preserve">Serviço: FABR. MOURÃO CONCR. SUPORTE QUADR. 11CM AC/BC                                                                                                                                                           </v>
          </cell>
          <cell r="C43" t="str">
            <v xml:space="preserve"> Unid: Un    </v>
          </cell>
          <cell r="D43">
            <v>24.61</v>
          </cell>
        </row>
        <row r="44">
          <cell r="A44" t="str">
            <v>1 A 01 740 51</v>
          </cell>
          <cell r="B44" t="str">
            <v xml:space="preserve">Serviço: CONF. TUBOS DE CONCRETO PERFURADO D= 0,20 M AC/BC                                                                                                                                                       </v>
          </cell>
          <cell r="C44" t="str">
            <v xml:space="preserve"> Unid: M     </v>
          </cell>
          <cell r="D44">
            <v>15.649999999999999</v>
          </cell>
        </row>
        <row r="45">
          <cell r="A45" t="str">
            <v>1 A 01 751 51</v>
          </cell>
          <cell r="B45" t="str">
            <v xml:space="preserve">Serviço: CONFECÇÃO DE TUBOS DE CONCRETO D= 0,40 M AC/BC                                                                                                                                                          </v>
          </cell>
          <cell r="C45" t="str">
            <v xml:space="preserve"> Unid: M     </v>
          </cell>
          <cell r="D45">
            <v>35.83</v>
          </cell>
        </row>
        <row r="46">
          <cell r="A46" t="str">
            <v>1 A 01 755 51</v>
          </cell>
          <cell r="B46" t="str">
            <v xml:space="preserve">Serviço: CONF. TUBOS DE CONCRETO ARMADO D= 0,60 M CA-4 AC/BC                                                                                                                                                     </v>
          </cell>
          <cell r="C46" t="str">
            <v xml:space="preserve"> Unid: M     </v>
          </cell>
          <cell r="D46">
            <v>135</v>
          </cell>
        </row>
        <row r="47">
          <cell r="A47" t="str">
            <v>1 A 01 760 51</v>
          </cell>
          <cell r="B47" t="str">
            <v xml:space="preserve">Serviço: CONF. TUBOS DE CONCRETO ARMADO D= 0,80 M CA-4  AC/BC                                                                                                                                                    </v>
          </cell>
          <cell r="C47" t="str">
            <v xml:space="preserve"> Unid: M     </v>
          </cell>
          <cell r="D47">
            <v>205.24</v>
          </cell>
        </row>
        <row r="48">
          <cell r="A48" t="str">
            <v>1 A 01 765 51</v>
          </cell>
          <cell r="B48" t="str">
            <v xml:space="preserve">Serviço: CONF. TUBOS DE CONCRETO ARMADO D= 1,00 M CA-4 AC/BC                                                                                                                                                     </v>
          </cell>
          <cell r="C48" t="str">
            <v xml:space="preserve"> Unid: M     </v>
          </cell>
          <cell r="D48">
            <v>308.26</v>
          </cell>
        </row>
        <row r="49">
          <cell r="A49" t="str">
            <v>1 A 01 770 51</v>
          </cell>
          <cell r="B49" t="str">
            <v xml:space="preserve">Serviço: CONF. TUBOS DE CONCRETO ARMADO D= 1,20 M CA-4 AC/BC                                                                                                                                                     </v>
          </cell>
          <cell r="C49" t="str">
            <v xml:space="preserve"> Unid: M     </v>
          </cell>
          <cell r="D49">
            <v>429.4</v>
          </cell>
        </row>
        <row r="50">
          <cell r="A50" t="str">
            <v>1 A 01 775 51</v>
          </cell>
          <cell r="B50" t="str">
            <v xml:space="preserve">Serviço: CONF. TUBOS DE CONCRETO ARMADO D= 1,50 M CA-4 AC/BC                                                                                                                                                     </v>
          </cell>
          <cell r="C50" t="str">
            <v xml:space="preserve"> Unid: M     </v>
          </cell>
          <cell r="D50">
            <v>668.07999999999993</v>
          </cell>
        </row>
        <row r="51">
          <cell r="A51" t="str">
            <v>1 A 01 780 01</v>
          </cell>
          <cell r="B51" t="str">
            <v xml:space="preserve">Serviço: OBTENÇÃO DE GRAMA P/ REPLANTIO                                                                                                                                                                          </v>
          </cell>
          <cell r="C51" t="str">
            <v xml:space="preserve"> Unid: M2    </v>
          </cell>
          <cell r="D51">
            <v>1.1499999999999999</v>
          </cell>
        </row>
        <row r="52">
          <cell r="A52" t="str">
            <v>1 A 01 790 01</v>
          </cell>
          <cell r="B52" t="str">
            <v xml:space="preserve">Serviço: GUIA DE MADEIRA 2,5 X 7,0 CM                                                                                                                                                                            </v>
          </cell>
          <cell r="C52" t="str">
            <v xml:space="preserve"> Unid: M     </v>
          </cell>
          <cell r="D52">
            <v>2.7899999999999996</v>
          </cell>
        </row>
        <row r="53">
          <cell r="A53" t="str">
            <v>1 A 01 790 02</v>
          </cell>
          <cell r="B53" t="str">
            <v xml:space="preserve">Serviço: GUIA DE MADEIRA 2,5 X 10,0 CM                                                                                                                                                                           </v>
          </cell>
          <cell r="C53" t="str">
            <v xml:space="preserve"> Unid: M     </v>
          </cell>
          <cell r="D53">
            <v>1.55</v>
          </cell>
        </row>
        <row r="54">
          <cell r="A54" t="str">
            <v>1 A 01 860 01</v>
          </cell>
          <cell r="B54" t="str">
            <v xml:space="preserve">Serviço: CONFECÇÃO DE PLACA DE SINALIZAÇÃO TOT. REFLETIVA                                                                                                                                                        </v>
          </cell>
          <cell r="C54" t="str">
            <v xml:space="preserve"> Unid: M2    </v>
          </cell>
          <cell r="D54">
            <v>218.07</v>
          </cell>
        </row>
        <row r="55">
          <cell r="A55" t="str">
            <v>1 A 01 870 01</v>
          </cell>
          <cell r="B55" t="str">
            <v xml:space="preserve">Serviço: CONFECÇÃO DE SUPORTE E TRAVESSA P/ PLACA DE SINAL.                                                                                                                                                      </v>
          </cell>
          <cell r="C55" t="str">
            <v xml:space="preserve"> Unid: Un    </v>
          </cell>
          <cell r="D55">
            <v>21.659999999999997</v>
          </cell>
        </row>
        <row r="56">
          <cell r="A56" t="str">
            <v>1 A 01 890 01</v>
          </cell>
          <cell r="B56" t="str">
            <v xml:space="preserve">Serviço: ESCAVAÇÃO MANUAL EM MATERIAL DE 1A CATEGORIA                                                                                                                                                            </v>
          </cell>
          <cell r="C56" t="str">
            <v xml:space="preserve"> Unid: M3    </v>
          </cell>
          <cell r="D56">
            <v>22.87</v>
          </cell>
        </row>
        <row r="57">
          <cell r="A57" t="str">
            <v>1 A 01 891 01</v>
          </cell>
          <cell r="B57" t="str">
            <v xml:space="preserve">Serviço: ESCAVAÇÃO MANUAL DE VALA EM MATERIAL DE 1A CAT.                                                                                                                                                         </v>
          </cell>
          <cell r="C57" t="str">
            <v xml:space="preserve"> Unid: M3    </v>
          </cell>
          <cell r="D57">
            <v>26.3</v>
          </cell>
        </row>
        <row r="58">
          <cell r="A58" t="str">
            <v>1 A 01 892 01</v>
          </cell>
          <cell r="B58" t="str">
            <v xml:space="preserve">Serviço: ESCAVAÇÃO MECÂNICA DE VALA EM MATERIAL DE 1A CAT.                                                                                                                                                       </v>
          </cell>
          <cell r="C58" t="str">
            <v xml:space="preserve"> Unid: M3    </v>
          </cell>
          <cell r="D58">
            <v>4.46</v>
          </cell>
        </row>
        <row r="59">
          <cell r="A59" t="str">
            <v>1 A 01 893 01</v>
          </cell>
          <cell r="B59" t="str">
            <v xml:space="preserve">Serviço: COMPACTAÇÃO MANUAL                                                                                                                                                                                      </v>
          </cell>
          <cell r="C59" t="str">
            <v xml:space="preserve"> Unid: M3    </v>
          </cell>
          <cell r="D59">
            <v>10.38</v>
          </cell>
        </row>
        <row r="60">
          <cell r="A60" t="str">
            <v>1 A 01 894 51</v>
          </cell>
          <cell r="B60" t="str">
            <v xml:space="preserve">Serviço: LASTRO DE BRITA BC                                                                                                                                                                                      </v>
          </cell>
          <cell r="C60" t="str">
            <v xml:space="preserve"> Unid: M3    </v>
          </cell>
          <cell r="D60">
            <v>113.97</v>
          </cell>
        </row>
        <row r="61">
          <cell r="A61" t="str">
            <v>1 N 01 860 01</v>
          </cell>
          <cell r="B61" t="str">
            <v xml:space="preserve">Serviço: Confecção de placa de sinalização com película refletiva tipo III                                                                                                             </v>
          </cell>
          <cell r="C61" t="str">
            <v xml:space="preserve"> Unid: m²    </v>
          </cell>
          <cell r="D61">
            <v>246.98</v>
          </cell>
        </row>
        <row r="62">
          <cell r="A62" t="str">
            <v>2 N 00 101 00</v>
          </cell>
          <cell r="B62" t="str">
            <v xml:space="preserve">Serviço: Aquisição de CAP 50/70                                                                                                                                                                                  </v>
          </cell>
          <cell r="C62" t="str">
            <v xml:space="preserve"> Unid: t     </v>
          </cell>
          <cell r="D62">
            <v>1171.94</v>
          </cell>
        </row>
        <row r="63">
          <cell r="A63" t="str">
            <v>2 N 00 101 01</v>
          </cell>
          <cell r="B63" t="str">
            <v xml:space="preserve">Serviço: Transporte de CAP 50/70                                                                                                                                                                                 </v>
          </cell>
          <cell r="C63" t="str">
            <v xml:space="preserve"> Unid: t     </v>
          </cell>
          <cell r="D63">
            <v>460.42</v>
          </cell>
        </row>
        <row r="64">
          <cell r="A64" t="str">
            <v>2 N 00 103 00</v>
          </cell>
          <cell r="B64" t="str">
            <v xml:space="preserve">Serviço: Aquisição de Asfalto Diluído CM-30                                                                                                                                                                      </v>
          </cell>
          <cell r="C64" t="str">
            <v xml:space="preserve"> Unid: t     </v>
          </cell>
          <cell r="D64">
            <v>1851.86</v>
          </cell>
        </row>
        <row r="65">
          <cell r="A65" t="str">
            <v>2 N 00 103 01</v>
          </cell>
          <cell r="B65" t="str">
            <v xml:space="preserve">Serviço: Transporte de Asfalto Diluído CM-30                                                                                                                                                                     </v>
          </cell>
          <cell r="C65" t="str">
            <v xml:space="preserve"> Unid: t     </v>
          </cell>
          <cell r="D65">
            <v>415.83</v>
          </cell>
        </row>
        <row r="66">
          <cell r="A66" t="str">
            <v>2 N 00 104 00</v>
          </cell>
          <cell r="B66" t="str">
            <v xml:space="preserve">Serviço: Aquisição de Emulsão Asfáltica RR-1C                                                                                                                                                                    </v>
          </cell>
          <cell r="C66" t="str">
            <v xml:space="preserve"> Unid: t     </v>
          </cell>
          <cell r="D66">
            <v>923.58</v>
          </cell>
        </row>
        <row r="67">
          <cell r="A67" t="str">
            <v>2 N 00 104 01</v>
          </cell>
          <cell r="B67" t="str">
            <v xml:space="preserve">Serviço: Transporte de Emulsão Asfáltica RR-1C                                                                                                                                                                   </v>
          </cell>
          <cell r="C67" t="str">
            <v xml:space="preserve"> Unid: t     </v>
          </cell>
          <cell r="D67">
            <v>415.83</v>
          </cell>
        </row>
        <row r="68">
          <cell r="A68" t="str">
            <v>2 N 00 105 00</v>
          </cell>
          <cell r="B68" t="str">
            <v xml:space="preserve">Serviço: Aquisição de Emulsão Asfáltica RR-2C                                                                                                                                                                    </v>
          </cell>
          <cell r="C68" t="str">
            <v xml:space="preserve"> Unid: t     </v>
          </cell>
          <cell r="D68">
            <v>1004.53</v>
          </cell>
        </row>
        <row r="69">
          <cell r="A69" t="str">
            <v>2 N 00 105 01</v>
          </cell>
          <cell r="B69" t="str">
            <v xml:space="preserve">Serviço: Transporte de Emulsão Asfáltica RR-2C                                                                                                                                                                   </v>
          </cell>
          <cell r="C69" t="str">
            <v xml:space="preserve"> Unid: t     </v>
          </cell>
          <cell r="D69">
            <v>415.83</v>
          </cell>
        </row>
        <row r="70">
          <cell r="A70" t="str">
            <v>2 N 00 110 00</v>
          </cell>
          <cell r="B70" t="str">
            <v xml:space="preserve">Serviço: Aquisição de Emulsão polimérica para micro-revestimento a frio  (RC 1C-E)                                                                                                                                     </v>
          </cell>
          <cell r="C70" t="str">
            <v xml:space="preserve"> Unid: t     </v>
          </cell>
          <cell r="D70">
            <v>1348.3200000000002</v>
          </cell>
        </row>
        <row r="71">
          <cell r="A71" t="str">
            <v>2 N 00 110 01</v>
          </cell>
          <cell r="B71" t="str">
            <v xml:space="preserve">Serviço: Transporte de Emulsão Polim. p/micro-revestimento à frio                                                                                                                                                </v>
          </cell>
          <cell r="C71" t="str">
            <v xml:space="preserve"> Unid: t     </v>
          </cell>
          <cell r="D71">
            <v>415.83</v>
          </cell>
        </row>
        <row r="72">
          <cell r="A72" t="str">
            <v>2 N 04 101 00</v>
          </cell>
          <cell r="B72" t="str">
            <v xml:space="preserve">Serviço: Boca para BSTC D=0,40m - Normal - AC/BC                                                                                                                                                                 </v>
          </cell>
          <cell r="C72" t="str">
            <v xml:space="preserve"> Unid: un    </v>
          </cell>
          <cell r="D72">
            <v>297.96000000000004</v>
          </cell>
        </row>
        <row r="73">
          <cell r="A73" t="str">
            <v>2 N 04 111 99</v>
          </cell>
          <cell r="B73" t="str">
            <v xml:space="preserve">Serviço: Corpo de BDTC D=0,80m AC/BC                                                                                                                                                                             </v>
          </cell>
          <cell r="C73" t="str">
            <v xml:space="preserve"> Unid: m     </v>
          </cell>
          <cell r="D73">
            <v>974.66</v>
          </cell>
        </row>
        <row r="74">
          <cell r="A74" t="str">
            <v>2 N 04 112 99</v>
          </cell>
          <cell r="B74" t="str">
            <v xml:space="preserve">Serviço: Boca BDTC D=0,80m - Normal AC/BC                                                                                                                                                                        </v>
          </cell>
          <cell r="C74" t="str">
            <v xml:space="preserve"> Unid: un    </v>
          </cell>
          <cell r="D74">
            <v>1248.22</v>
          </cell>
        </row>
        <row r="75">
          <cell r="A75" t="str">
            <v>2 N 04 312 19</v>
          </cell>
          <cell r="B75" t="str">
            <v xml:space="preserve">Serviço: Caixa Coletora de Talvegue para BSTC - CCT T - D=1,50m e H=2,00m - AC/BC                                                                                                                                </v>
          </cell>
          <cell r="C75" t="str">
            <v xml:space="preserve"> Unid: un    </v>
          </cell>
          <cell r="D75">
            <v>1578.3799999999999</v>
          </cell>
        </row>
        <row r="76">
          <cell r="A76" t="str">
            <v>2 N 04 900 21</v>
          </cell>
          <cell r="B76" t="str">
            <v xml:space="preserve">Serviço: Sarjeta retangular de concreto armado com  grelha - h=0,40m - SRC I - AC/BC                                                                                                                             </v>
          </cell>
          <cell r="C76" t="str">
            <v xml:space="preserve"> Unid: m     </v>
          </cell>
          <cell r="D76">
            <v>184.84</v>
          </cell>
        </row>
        <row r="77">
          <cell r="A77" t="str">
            <v>2 N 04 930 06</v>
          </cell>
          <cell r="B77" t="str">
            <v xml:space="preserve">Serviço: Caixa coletora com Boca de Lobo CCBL 06 - BSTC D=0,60m H=1,50m - AC/BC                                                                                                                                  </v>
          </cell>
          <cell r="C77" t="str">
            <v xml:space="preserve"> Unid: un    </v>
          </cell>
          <cell r="D77">
            <v>1237.8399999999999</v>
          </cell>
        </row>
        <row r="78">
          <cell r="A78" t="str">
            <v>2 N 04 930 07</v>
          </cell>
          <cell r="B78" t="str">
            <v xml:space="preserve">Serviço: Caixa coletora com Boca de Lobo CCBL 07 - BSTC D=0,60m H=2,00m - AC/BC                                                                                                                                  </v>
          </cell>
          <cell r="C78" t="str">
            <v xml:space="preserve"> Unid: un    </v>
          </cell>
          <cell r="D78">
            <v>1577.9</v>
          </cell>
        </row>
        <row r="79">
          <cell r="A79" t="str">
            <v>2 N 04 930 20</v>
          </cell>
          <cell r="B79" t="str">
            <v xml:space="preserve">Serviço: Caixa coletora com Boca de Lobo CCBL 01 - BSTC D=0,40m h=1,00m - AC/BC                                                                                                                                  </v>
          </cell>
          <cell r="C79" t="str">
            <v xml:space="preserve"> Unid: un    </v>
          </cell>
          <cell r="D79">
            <v>835.42000000000007</v>
          </cell>
        </row>
        <row r="80">
          <cell r="A80" t="str">
            <v>2 N 04 930 21</v>
          </cell>
          <cell r="B80" t="str">
            <v xml:space="preserve">Serviço: Caixa coletora com Boca de Lobo CCBL 02 - BSTC D=0,40m h=1,50m - AC/BC                                                                                                                                  </v>
          </cell>
          <cell r="C80" t="str">
            <v xml:space="preserve"> Unid: un    </v>
          </cell>
          <cell r="D80">
            <v>1143.8900000000001</v>
          </cell>
        </row>
        <row r="81">
          <cell r="A81" t="str">
            <v>2 N 04 930 23</v>
          </cell>
          <cell r="B81" t="str">
            <v xml:space="preserve">Serviço: Caixa coletora com Boca de Lobo CCBL 05 - BSTC D=0,60m H=1,00m - AC/BC                                                                                                                                  </v>
          </cell>
          <cell r="C81" t="str">
            <v xml:space="preserve"> Unid: un    </v>
          </cell>
          <cell r="D81">
            <v>882.78000000000009</v>
          </cell>
        </row>
        <row r="82">
          <cell r="A82" t="str">
            <v>2 N 04 931 62</v>
          </cell>
          <cell r="B82" t="str">
            <v xml:space="preserve">Serviço: Caixa coletora com grelha de ferro CCG 04 - D=0,60m H=2,00m - AC/BC                                                                                                                                     </v>
          </cell>
          <cell r="C82" t="str">
            <v xml:space="preserve"> Unid: un    </v>
          </cell>
          <cell r="D82">
            <v>1100.58</v>
          </cell>
        </row>
        <row r="83">
          <cell r="A83" t="str">
            <v>2 N 04 931 64</v>
          </cell>
          <cell r="B83" t="str">
            <v xml:space="preserve">Serviço: Caixa coletora com grelha de ferro CCG 08 - D=0,80m H=2,50m - AC/BC                                                                                                                                     </v>
          </cell>
          <cell r="C83" t="str">
            <v xml:space="preserve"> Unid: un    </v>
          </cell>
          <cell r="D83">
            <v>1613.74</v>
          </cell>
        </row>
        <row r="84">
          <cell r="A84" t="str">
            <v>2 N 04 931 87</v>
          </cell>
          <cell r="B84" t="str">
            <v xml:space="preserve">Serviço: Caixa coletora com grelha e inspeção CCGI 05 D=0,60m H=1,50m - AC/BC                                                                                                                                    </v>
          </cell>
          <cell r="C84" t="str">
            <v xml:space="preserve"> Unid: un    </v>
          </cell>
          <cell r="D84">
            <v>1707.4600000000003</v>
          </cell>
        </row>
        <row r="85">
          <cell r="A85" t="str">
            <v>2 N 04 931 88</v>
          </cell>
          <cell r="B85" t="str">
            <v xml:space="preserve">Serviço: Caixa coletora com grelha e inspeção CCGI 07 D=0,60m H=2,50m - AC/BC                                                                                                                                    </v>
          </cell>
          <cell r="C85" t="str">
            <v xml:space="preserve"> Unid: un    </v>
          </cell>
          <cell r="D85">
            <v>2186.92</v>
          </cell>
        </row>
        <row r="86">
          <cell r="A86" t="str">
            <v>2 N 04 931 91</v>
          </cell>
          <cell r="B86" t="str">
            <v xml:space="preserve">Serviço: Caixa coletora com grelha e inspeção CCGI 06 D=0,60m H=2,00m - AC/BC                                                                                                                                    </v>
          </cell>
          <cell r="C86" t="str">
            <v xml:space="preserve"> Unid: un    </v>
          </cell>
          <cell r="D86">
            <v>2000.5600000000004</v>
          </cell>
        </row>
        <row r="87">
          <cell r="A87" t="str">
            <v>2 N 04 931 92</v>
          </cell>
          <cell r="B87" t="str">
            <v xml:space="preserve">Serviço: Caixa coletora com grelha e inspeção CCGI 09 D=0,80m H=2,00m - AC/BC                                                                                                                                    </v>
          </cell>
          <cell r="C87" t="str">
            <v xml:space="preserve"> Unid: un    </v>
          </cell>
          <cell r="D87">
            <v>2809.71</v>
          </cell>
        </row>
        <row r="88">
          <cell r="A88" t="str">
            <v>2 N 04 931 96</v>
          </cell>
          <cell r="B88" t="str">
            <v xml:space="preserve">Serviço: Caixa coletora com grelha e inspeção CCGI 13 D=1,00m H=2,50m - AC/BC                                                                                                                                    </v>
          </cell>
          <cell r="C88" t="str">
            <v xml:space="preserve"> Unid: un    </v>
          </cell>
          <cell r="D88">
            <v>3612.6600000000003</v>
          </cell>
        </row>
        <row r="89">
          <cell r="A89" t="str">
            <v>2 N 04 991 51</v>
          </cell>
          <cell r="B89" t="str">
            <v xml:space="preserve">Serviço: Tampa para caixas dimensões de 1,50x1,50m – projeto tipo) AC/BC                                                                                                                                                                                </v>
          </cell>
          <cell r="C89" t="str">
            <v xml:space="preserve"> Unid: m²    </v>
          </cell>
          <cell r="D89">
            <v>221.12000000000003</v>
          </cell>
        </row>
        <row r="90">
          <cell r="A90" t="str">
            <v>2 N 04 995 00</v>
          </cell>
          <cell r="B90" t="str">
            <v xml:space="preserve">Serviço: Escoramento de valas tipo contínuo                                                                                                                                                                      </v>
          </cell>
          <cell r="C90" t="str">
            <v xml:space="preserve"> Unid: m²    </v>
          </cell>
          <cell r="D90">
            <v>12.920000000000002</v>
          </cell>
        </row>
        <row r="91">
          <cell r="A91" t="str">
            <v>2 S 03 323 50</v>
          </cell>
          <cell r="B91" t="str">
            <v xml:space="preserve">Serviço: CONCR.ESTR.FCK=15MPA-C.RAZ.USO GER.CONF.LANÇ.AC/BC                                                                                                                                                      </v>
          </cell>
          <cell r="C91" t="str">
            <v xml:space="preserve"> Unid: M3    </v>
          </cell>
          <cell r="D91">
            <v>449.45000000000005</v>
          </cell>
        </row>
        <row r="92">
          <cell r="A92" t="str">
            <v>2 S 03 324 50</v>
          </cell>
          <cell r="B92" t="str">
            <v xml:space="preserve">Serviço: CONCR.ESTR.FCK=15MPA-C.RAZ.C/ADIT CONF.LANÇ.AC/BC                                                                                                                                                       </v>
          </cell>
          <cell r="C92" t="str">
            <v xml:space="preserve"> Unid: M3    </v>
          </cell>
          <cell r="D92">
            <v>450.85999999999996</v>
          </cell>
        </row>
        <row r="93">
          <cell r="A93" t="str">
            <v>2 S 03 326 50</v>
          </cell>
          <cell r="B93" t="str">
            <v xml:space="preserve">Serviço: CONCR.ESTR.FCK=20MPA-C.RAZ.USO GER.CONF.LANÇ AC/BC                                                                                                                                                      </v>
          </cell>
          <cell r="C93" t="str">
            <v xml:space="preserve"> Unid: M3    </v>
          </cell>
          <cell r="D93">
            <v>463.07000000000005</v>
          </cell>
        </row>
        <row r="94">
          <cell r="A94" t="str">
            <v>2 S 03 370 00</v>
          </cell>
          <cell r="B94" t="str">
            <v xml:space="preserve">Serviço: FORMAS COMUNS DE MADEIRA                                                                                                                                                                                </v>
          </cell>
          <cell r="C94" t="str">
            <v xml:space="preserve"> Unid: M2    </v>
          </cell>
          <cell r="D94">
            <v>45.24</v>
          </cell>
        </row>
        <row r="95">
          <cell r="A95" t="str">
            <v>2 S 03 371 01</v>
          </cell>
          <cell r="B95" t="str">
            <v xml:space="preserve">Serviço: FORMA DE PLACA COMPENSADA RESINADA                                                                                                                                                                      </v>
          </cell>
          <cell r="C95" t="str">
            <v xml:space="preserve"> Unid: M2    </v>
          </cell>
          <cell r="D95">
            <v>39.700000000000003</v>
          </cell>
        </row>
        <row r="96">
          <cell r="A96" t="str">
            <v>2 S 03 510 50</v>
          </cell>
          <cell r="B96" t="str">
            <v xml:space="preserve">Serviço: GUARDA-CORPO TIPO GM, MOLDADO NO LOCAL - FABRICAÇÃO AC/BC                                                                                                                                               </v>
          </cell>
          <cell r="C96" t="str">
            <v xml:space="preserve"> Unid: M     </v>
          </cell>
          <cell r="D96">
            <v>296.06</v>
          </cell>
        </row>
        <row r="97">
          <cell r="A97" t="str">
            <v>2 S 03 580 02</v>
          </cell>
          <cell r="B97" t="str">
            <v xml:space="preserve">Serviço: FORNECIMENTO, PREPARO E COLOCAÇÃO FORMAS AÇO CA 50                                                                                                                                                      </v>
          </cell>
          <cell r="C97" t="str">
            <v xml:space="preserve"> Unid: Kg    </v>
          </cell>
          <cell r="D97">
            <v>7.51</v>
          </cell>
        </row>
        <row r="98">
          <cell r="A98" t="str">
            <v>2 S 03 940 00</v>
          </cell>
          <cell r="B98" t="str">
            <v xml:space="preserve">Serviço: COMPACTAÇÃO MANUAL                                                                                                                                                                                      </v>
          </cell>
          <cell r="C98" t="str">
            <v xml:space="preserve"> Unid: M3    </v>
          </cell>
          <cell r="D98">
            <v>13.260000000000002</v>
          </cell>
        </row>
        <row r="99">
          <cell r="A99" t="str">
            <v>2 S 03 940 01</v>
          </cell>
          <cell r="B99" t="str">
            <v xml:space="preserve">Serviço: REATERRO E COMPACTAÇÃO                                                                                                                                                                                  </v>
          </cell>
          <cell r="C99" t="str">
            <v xml:space="preserve"> Unid: M3    </v>
          </cell>
          <cell r="D99">
            <v>23.95</v>
          </cell>
        </row>
        <row r="100">
          <cell r="A100" t="str">
            <v>2 S 03 991 02</v>
          </cell>
          <cell r="B100" t="str">
            <v xml:space="preserve">Serviço: DRENO DE PVC D= 100 MM                                                                                                                                                                                  </v>
          </cell>
          <cell r="C100" t="str">
            <v xml:space="preserve"> Unid: Un    </v>
          </cell>
          <cell r="D100">
            <v>11.05</v>
          </cell>
        </row>
        <row r="101">
          <cell r="A101" t="str">
            <v>2 S 04 000 00</v>
          </cell>
          <cell r="B101" t="str">
            <v xml:space="preserve">Serviço: ESCAVAÇÃO MANUAL EM MATERIAL DE 1A.  CAT.                                                                                                                                                               </v>
          </cell>
          <cell r="C101" t="str">
            <v xml:space="preserve"> Unid: M3    </v>
          </cell>
          <cell r="D101">
            <v>35.18</v>
          </cell>
        </row>
        <row r="102">
          <cell r="A102" t="str">
            <v>2 S 04 001 00</v>
          </cell>
          <cell r="B102" t="str">
            <v xml:space="preserve">Serviço: ESCAVAÇÃO MECÂNICA DE VALAS EM MAT.1 A CAT.                                                                                                                                                             </v>
          </cell>
          <cell r="C102" t="str">
            <v xml:space="preserve"> Unid: M3    </v>
          </cell>
          <cell r="D102">
            <v>5.7</v>
          </cell>
        </row>
        <row r="103">
          <cell r="A103" t="str">
            <v>2 S 04 001 01</v>
          </cell>
          <cell r="B103" t="str">
            <v xml:space="preserve">Serviço: ESCAVAÇÃO MECÂNICA, REAT. E COMPAC. VALA MAT 1A.  CAT.                                                                                                                                                  </v>
          </cell>
          <cell r="C103" t="str">
            <v xml:space="preserve"> Unid: M3    </v>
          </cell>
          <cell r="D103">
            <v>9.02</v>
          </cell>
        </row>
        <row r="104">
          <cell r="A104" t="str">
            <v>2 S 04 010 00</v>
          </cell>
          <cell r="B104" t="str">
            <v xml:space="preserve">Serviço: ESCAVAÇÃO MANUAL EM MATERIAL DE 2A. CAT.                                                                                                                                                                </v>
          </cell>
          <cell r="C104" t="str">
            <v xml:space="preserve"> Unid: M3    </v>
          </cell>
          <cell r="D104">
            <v>38.03</v>
          </cell>
        </row>
        <row r="105">
          <cell r="A105" t="str">
            <v>2 S 04 011 00</v>
          </cell>
          <cell r="B105" t="str">
            <v xml:space="preserve">Serviço: ESCAVAÇÃO MECÂNICA DE VALA EM MATERIAL 2A. CAT.                                                                                                                                                         </v>
          </cell>
          <cell r="C105" t="str">
            <v xml:space="preserve"> Unid: M3    </v>
          </cell>
          <cell r="D105">
            <v>6.83</v>
          </cell>
        </row>
        <row r="106">
          <cell r="A106" t="str">
            <v>2 S 04 100 51</v>
          </cell>
          <cell r="B106" t="str">
            <v xml:space="preserve">Serviço: CORPO BSTC D= 0,60 M AC/BC/PC                                                                                                                                                                           </v>
          </cell>
          <cell r="C106" t="str">
            <v xml:space="preserve"> Unid: M     </v>
          </cell>
          <cell r="D106">
            <v>388.97</v>
          </cell>
        </row>
        <row r="107">
          <cell r="A107" t="str">
            <v>2 S 04 100 52</v>
          </cell>
          <cell r="B107" t="str">
            <v xml:space="preserve">Serviço: CORPO BSTC D= 0,80 M AC/BC/PC                                                                                                                                                                           </v>
          </cell>
          <cell r="C107" t="str">
            <v xml:space="preserve"> Unid: M     </v>
          </cell>
          <cell r="D107">
            <v>556</v>
          </cell>
        </row>
        <row r="108">
          <cell r="A108" t="str">
            <v>2 S 04 100 53</v>
          </cell>
          <cell r="B108" t="str">
            <v xml:space="preserve">Serviço: CORPO BSTC D= 1,00 M AC/BC/PC                                                                                                                                                                           </v>
          </cell>
          <cell r="C108" t="str">
            <v xml:space="preserve"> Unid: M     </v>
          </cell>
          <cell r="D108">
            <v>780.13</v>
          </cell>
        </row>
        <row r="109">
          <cell r="A109" t="str">
            <v>2 S 04 100 54</v>
          </cell>
          <cell r="B109" t="str">
            <v xml:space="preserve">Serviço: CORPO BSTC D= 1,20 M AC/BC/PC                                                                                                                                                                           </v>
          </cell>
          <cell r="C109" t="str">
            <v xml:space="preserve"> Unid: M     </v>
          </cell>
          <cell r="D109">
            <v>1036.1600000000001</v>
          </cell>
        </row>
        <row r="110">
          <cell r="A110" t="str">
            <v>2 S 04 100 55</v>
          </cell>
          <cell r="B110" t="str">
            <v xml:space="preserve">Serviço: CORPO BSTC D= 1,50M AC/BC/PC                                                                                                                                                                            </v>
          </cell>
          <cell r="C110" t="str">
            <v xml:space="preserve"> Unid: M     </v>
          </cell>
          <cell r="D110">
            <v>1505.69</v>
          </cell>
        </row>
        <row r="111">
          <cell r="A111" t="str">
            <v>2 S 04 101 51</v>
          </cell>
          <cell r="B111" t="str">
            <v xml:space="preserve">Serviço: BOCA BSTC D= 0,60 M NORMAL AC/BC/PC                                                                                                                                                                     </v>
          </cell>
          <cell r="C111" t="str">
            <v xml:space="preserve"> Unid: Un    </v>
          </cell>
          <cell r="D111">
            <v>822.90000000000009</v>
          </cell>
        </row>
        <row r="112">
          <cell r="A112" t="str">
            <v>2 S 04 101 52</v>
          </cell>
          <cell r="B112" t="str">
            <v xml:space="preserve">Serviço: BOCA BSTC D= 0,80 M NORMAL AC/BC/PC                                                                                                                                                                     </v>
          </cell>
          <cell r="C112" t="str">
            <v xml:space="preserve"> Unid: Un    </v>
          </cell>
          <cell r="D112">
            <v>1393.0499999999997</v>
          </cell>
        </row>
        <row r="113">
          <cell r="A113" t="str">
            <v>2 S 04 101 53</v>
          </cell>
          <cell r="B113" t="str">
            <v xml:space="preserve">Serviço: BOCA BSTC D= 1,00 M NORMAL AC/BC/PC                                                                                                                                                                     </v>
          </cell>
          <cell r="C113" t="str">
            <v xml:space="preserve"> Unid: Un    </v>
          </cell>
          <cell r="D113">
            <v>2181.5300000000002</v>
          </cell>
        </row>
        <row r="114">
          <cell r="A114" t="str">
            <v>2 S 04 101 54</v>
          </cell>
          <cell r="B114" t="str">
            <v xml:space="preserve">Serviço: BOCA BSTC D= 1,20 M NORMAL AC/BC/PC                                                                                                                                                                     </v>
          </cell>
          <cell r="C114" t="str">
            <v xml:space="preserve"> Unid: Un    </v>
          </cell>
          <cell r="D114">
            <v>3191.11</v>
          </cell>
        </row>
        <row r="115">
          <cell r="A115" t="str">
            <v>2 S 04 101 55</v>
          </cell>
          <cell r="B115" t="str">
            <v xml:space="preserve">Serviço: BOCA BSTC D= 1,50 M NORMAL AC/BC/PC                                                                                                                                                                     </v>
          </cell>
          <cell r="C115" t="str">
            <v xml:space="preserve"> Unid: Un    </v>
          </cell>
          <cell r="D115">
            <v>5844.7199999999993</v>
          </cell>
        </row>
        <row r="116">
          <cell r="A116" t="str">
            <v>2 S 04 101 58</v>
          </cell>
          <cell r="B116" t="str">
            <v xml:space="preserve">Serviço: BOCA BSTC D= 1,00 M - ESC. = 15 AC/BC/PC                                                                                                                                                                </v>
          </cell>
          <cell r="C116" t="str">
            <v xml:space="preserve"> Unid: Un    </v>
          </cell>
          <cell r="D116">
            <v>2288.65</v>
          </cell>
        </row>
        <row r="117">
          <cell r="A117" t="str">
            <v>2 S 04 101 61</v>
          </cell>
          <cell r="B117" t="str">
            <v xml:space="preserve">Serviço: BOCA BSTC D= 0,60 M - ESC. = 30  AC/BC/PC                                                                                                                                                               </v>
          </cell>
          <cell r="C117" t="str">
            <v xml:space="preserve"> Unid: Un    </v>
          </cell>
          <cell r="D117">
            <v>966.53</v>
          </cell>
        </row>
        <row r="118">
          <cell r="A118" t="str">
            <v>2 S 04 101 67</v>
          </cell>
          <cell r="B118" t="str">
            <v xml:space="preserve">Serviço: BOCA BSTC D= 0,80 M - ESC. = 45 AC/BC/PC                                                                                                                                                                </v>
          </cell>
          <cell r="C118" t="str">
            <v xml:space="preserve"> Unid: Un    </v>
          </cell>
          <cell r="D118">
            <v>3432.14</v>
          </cell>
        </row>
        <row r="119">
          <cell r="A119" t="str">
            <v>2 S 04 111 51</v>
          </cell>
          <cell r="B119" t="str">
            <v xml:space="preserve">Serviço: BOCA BDTC D= 1,00 M NORMAL AC/BC/PC                                                                                                                                                                     </v>
          </cell>
          <cell r="C119" t="str">
            <v xml:space="preserve"> Unid: Un    </v>
          </cell>
          <cell r="D119">
            <v>3067.3900000000003</v>
          </cell>
        </row>
        <row r="120">
          <cell r="A120" t="str">
            <v>2 S 04 200 55</v>
          </cell>
          <cell r="B120" t="str">
            <v xml:space="preserve">Serviço: CORPO DE BSCC 1,50 X 1,50 M ALT. 1,00 A 2,50 M AC/BC                                                                                                                                                    </v>
          </cell>
          <cell r="C120" t="str">
            <v xml:space="preserve"> Unid: M     </v>
          </cell>
          <cell r="D120">
            <v>1499.3400000000001</v>
          </cell>
        </row>
        <row r="121">
          <cell r="A121" t="str">
            <v>2 S 04 201 51</v>
          </cell>
          <cell r="B121" t="str">
            <v xml:space="preserve">Serviço: BOCA DE BSCC 1,50 X 1,50 M NORMAL AC/BC                                                                                                                                                                 </v>
          </cell>
          <cell r="C121" t="str">
            <v xml:space="preserve"> Unid: Un    </v>
          </cell>
          <cell r="D121">
            <v>9156.880000000001</v>
          </cell>
        </row>
        <row r="122">
          <cell r="A122" t="str">
            <v>2 S 04 400 54</v>
          </cell>
          <cell r="B122" t="str">
            <v xml:space="preserve">Serviço: VALETA DE PROT. DE CORTES C/ REVEST. CONCR. - VPC 04 AC/BC                                                                                                                                              </v>
          </cell>
          <cell r="C122" t="str">
            <v xml:space="preserve"> Unid: M     </v>
          </cell>
          <cell r="D122">
            <v>82.570000000000007</v>
          </cell>
        </row>
        <row r="123">
          <cell r="A123" t="str">
            <v>2 S 04 401 53</v>
          </cell>
          <cell r="B123" t="str">
            <v xml:space="preserve">Serviço: VALETA DE PROT. DE ATERRO C/ REVEST. CONCR - VPA 03 AC/BC                                                                                                                                               </v>
          </cell>
          <cell r="C123" t="str">
            <v xml:space="preserve"> Unid: M     </v>
          </cell>
          <cell r="D123">
            <v>102.38</v>
          </cell>
        </row>
        <row r="124">
          <cell r="A124" t="str">
            <v>2 S 04 401 54</v>
          </cell>
          <cell r="B124" t="str">
            <v xml:space="preserve">Serviço: VALETA DE PROT. DE ATERRO C/ REVEST. CONCR - VPA 04 AC/BC                                                                                                                                               </v>
          </cell>
          <cell r="C124" t="str">
            <v xml:space="preserve"> Unid: M     </v>
          </cell>
          <cell r="D124">
            <v>77.72999999999999</v>
          </cell>
        </row>
        <row r="125">
          <cell r="A125" t="str">
            <v>2 S 04 500 58</v>
          </cell>
          <cell r="B125" t="str">
            <v xml:space="preserve">Serviço: DRENO LONGITUDINAL PROF. P/ CORTE EM SOLO - DPS 08 AC/BC                                                                                                                                                </v>
          </cell>
          <cell r="C125" t="str">
            <v xml:space="preserve"> Unid: M     </v>
          </cell>
          <cell r="D125">
            <v>120.11000000000001</v>
          </cell>
        </row>
        <row r="126">
          <cell r="A126" t="str">
            <v>2 S 04 502 51</v>
          </cell>
          <cell r="B126" t="str">
            <v xml:space="preserve">Serviço: BOCA DE SAÍDA P/ DRENO LONGITUDINAL PROF. BSD 01 AC/BC                                                                                                                                                  </v>
          </cell>
          <cell r="C126" t="str">
            <v xml:space="preserve"> Unid: M     </v>
          </cell>
          <cell r="D126">
            <v>128.74</v>
          </cell>
        </row>
        <row r="127">
          <cell r="A127" t="str">
            <v>2 S 04 900 51</v>
          </cell>
          <cell r="B127" t="str">
            <v xml:space="preserve">Serviço: SARJETA TRIANGULAR DE CONCRETO - STC 01 AC/BC                                                                                                                                                           </v>
          </cell>
          <cell r="C127" t="str">
            <v xml:space="preserve"> Unid: M     </v>
          </cell>
          <cell r="D127">
            <v>69.039999999999992</v>
          </cell>
        </row>
        <row r="128">
          <cell r="A128" t="str">
            <v>2 S 04 900 52</v>
          </cell>
          <cell r="B128" t="str">
            <v xml:space="preserve">Serviço: SARJETA TRIANGULAR DE CONCRETO - STC 02 AC/BC                                                                                                                                                           </v>
          </cell>
          <cell r="C128" t="str">
            <v xml:space="preserve"> Unid: M     </v>
          </cell>
          <cell r="D128">
            <v>46.45</v>
          </cell>
        </row>
        <row r="129">
          <cell r="A129" t="str">
            <v>2 S 04 900 53</v>
          </cell>
          <cell r="B129" t="str">
            <v xml:space="preserve">Serviço: SARJETA TRIANGULAR DE CONCRETO - STC 03 AC/BC                                                                                                                                                           </v>
          </cell>
          <cell r="C129" t="str">
            <v xml:space="preserve"> Unid: M     </v>
          </cell>
          <cell r="D129">
            <v>40.26</v>
          </cell>
        </row>
        <row r="130">
          <cell r="A130" t="str">
            <v>2 S 04 901 51</v>
          </cell>
          <cell r="B130" t="str">
            <v xml:space="preserve">Serviço: SARJETA TRAPEZOIDAL DE CONCRETO - SZC 01 AC/BC                                                                                                                                                          </v>
          </cell>
          <cell r="C130" t="str">
            <v xml:space="preserve"> Unid: M     </v>
          </cell>
          <cell r="D130">
            <v>52.49</v>
          </cell>
        </row>
        <row r="131">
          <cell r="A131" t="str">
            <v>2 S 04 901 72</v>
          </cell>
          <cell r="B131" t="str">
            <v xml:space="preserve">Serviço: SARJETA DE CANTEIRO CENTRAL DE CONCRETO - SCC 04 AC/BC                                                                                                                                                  </v>
          </cell>
          <cell r="C131" t="str">
            <v xml:space="preserve"> Unid: M     </v>
          </cell>
          <cell r="D131">
            <v>81.849999999999994</v>
          </cell>
        </row>
        <row r="132">
          <cell r="A132" t="str">
            <v>2 S 04 910 51</v>
          </cell>
          <cell r="B132" t="str">
            <v xml:space="preserve">Serviço: MEIO-FIO DE CONCRETO - MFC 01 AC/BC                                                                                                                                                                     </v>
          </cell>
          <cell r="C132" t="str">
            <v xml:space="preserve"> Unid: M     </v>
          </cell>
          <cell r="D132">
            <v>77.31</v>
          </cell>
        </row>
        <row r="133">
          <cell r="A133" t="str">
            <v>2 S 04 910 55</v>
          </cell>
          <cell r="B133" t="str">
            <v xml:space="preserve">Serviço: MEIO-FIO DE CONCRETO - MFC 05 AC/BC                                                                                                                                                                     </v>
          </cell>
          <cell r="C133" t="str">
            <v xml:space="preserve"> Unid: M     </v>
          </cell>
          <cell r="D133">
            <v>35.519999999999996</v>
          </cell>
        </row>
        <row r="134">
          <cell r="A134" t="str">
            <v>2 S 04 930 51</v>
          </cell>
          <cell r="B134" t="str">
            <v xml:space="preserve">Serviço: CAIXA COLETORA DE SARJETA - CCS 01 AC/BC                                                                                                                                                                </v>
          </cell>
          <cell r="C134" t="str">
            <v xml:space="preserve"> Unid: Un    </v>
          </cell>
          <cell r="D134">
            <v>1697.4499999999998</v>
          </cell>
        </row>
        <row r="135">
          <cell r="A135" t="str">
            <v>2 S 04 930 52</v>
          </cell>
          <cell r="B135" t="str">
            <v xml:space="preserve">Serviço: CAIXA COLETORA DE SARJETA - CCS 02 AC/BC                                                                                                                                                                </v>
          </cell>
          <cell r="C135" t="str">
            <v xml:space="preserve"> Unid: Un    </v>
          </cell>
          <cell r="D135">
            <v>1653.02</v>
          </cell>
        </row>
        <row r="136">
          <cell r="A136" t="str">
            <v>2 S 04 930 54</v>
          </cell>
          <cell r="B136" t="str">
            <v xml:space="preserve">Serviço: CAIXA COLETORA DE SARJETA - CCS 04 AC/BC                                                                                                                                                                </v>
          </cell>
          <cell r="C136" t="str">
            <v xml:space="preserve"> Unid: Un    </v>
          </cell>
          <cell r="D136">
            <v>1561.3899999999999</v>
          </cell>
        </row>
        <row r="137">
          <cell r="A137" t="str">
            <v>2 S 04 930 56</v>
          </cell>
          <cell r="B137" t="str">
            <v xml:space="preserve">Serviço: CAIXA COLETORA DE SARJETA - CCS 06 AC/BC                                                                                                                                                                </v>
          </cell>
          <cell r="C137" t="str">
            <v xml:space="preserve"> Unid: Un    </v>
          </cell>
          <cell r="D137">
            <v>2086.25</v>
          </cell>
        </row>
        <row r="138">
          <cell r="A138" t="str">
            <v>2 S 04 940 52</v>
          </cell>
          <cell r="B138" t="str">
            <v xml:space="preserve">Serviço: DESCIDA D'ÁGUA TIPO RÁPIDA - CANAL RETANGULAR - DAR 02 AC/BC                                                                                                                                            </v>
          </cell>
          <cell r="C138" t="str">
            <v xml:space="preserve"> Unid: M     </v>
          </cell>
          <cell r="D138">
            <v>90.53</v>
          </cell>
        </row>
        <row r="139">
          <cell r="A139" t="str">
            <v>2 S 04 941 52</v>
          </cell>
          <cell r="B139" t="str">
            <v xml:space="preserve">Serviço: DESCIDA D'AGUA DE ATERROS EM DEGRAUS ARM - DAD 02 AC/BC                                                                                                                                                 </v>
          </cell>
          <cell r="C139" t="str">
            <v xml:space="preserve"> Unid: M     </v>
          </cell>
          <cell r="D139">
            <v>170.26999999999998</v>
          </cell>
        </row>
        <row r="140">
          <cell r="A140" t="str">
            <v>2 S 04 941 82</v>
          </cell>
          <cell r="B140" t="str">
            <v xml:space="preserve">Serviço: DESCIDA D'ÁGUA DE CORTES EM DEGRAUS ARM. - DCD 02 AC/BC                                                                                                                                                 </v>
          </cell>
          <cell r="C140" t="str">
            <v xml:space="preserve"> Unid: M     </v>
          </cell>
          <cell r="D140">
            <v>171.83999999999997</v>
          </cell>
        </row>
        <row r="141">
          <cell r="A141" t="str">
            <v>2 S 04 941 84</v>
          </cell>
          <cell r="B141" t="str">
            <v xml:space="preserve">Serviço: DESCIDA D'ÁGUA DE CORTES EM DEGRAUS ARM. - DCD 04 AC/BC                                                                                                                                                 </v>
          </cell>
          <cell r="C141" t="str">
            <v xml:space="preserve"> Unid: M     </v>
          </cell>
          <cell r="D141">
            <v>271.39000000000004</v>
          </cell>
        </row>
        <row r="142">
          <cell r="A142" t="str">
            <v>2 S 04 962 52</v>
          </cell>
          <cell r="B142" t="str">
            <v xml:space="preserve">Serviço: CAIXA DE LIGAÇÃO E PASSAGEM - CLP 02 AC/BC                                                                                                                                                              </v>
          </cell>
          <cell r="C142" t="str">
            <v xml:space="preserve"> Unid: Un    </v>
          </cell>
          <cell r="D142">
            <v>1067.8699999999999</v>
          </cell>
        </row>
        <row r="143">
          <cell r="A143" t="str">
            <v>2 S 04 962 53</v>
          </cell>
          <cell r="B143" t="str">
            <v xml:space="preserve">Serviço: CAIXA DE LIGAÇÃO E PASSAGEM - CLP 03 AC/BC                                                                                                                                                              </v>
          </cell>
          <cell r="C143" t="str">
            <v xml:space="preserve"> Unid: Un    </v>
          </cell>
          <cell r="D143">
            <v>1509.44</v>
          </cell>
        </row>
        <row r="144">
          <cell r="A144" t="str">
            <v>2 S 04 964 51</v>
          </cell>
          <cell r="B144" t="str">
            <v xml:space="preserve">Serviço: TUBULAÇÃO DE DRENAGEM URBANA - D=0,40 M S/BERÇO AC/BC                                                                                                                                                   </v>
          </cell>
          <cell r="C144" t="str">
            <v xml:space="preserve"> Unid: M     </v>
          </cell>
          <cell r="D144">
            <v>146.81</v>
          </cell>
        </row>
        <row r="145">
          <cell r="A145" t="str">
            <v>2 S 04 964 52</v>
          </cell>
          <cell r="B145" t="str">
            <v xml:space="preserve">Serviço: TUBULAÇÃO DE DRENAGEM URBANA - D=0,60 M S/BERÇO AC/BC                                                                                                                                                   </v>
          </cell>
          <cell r="C145" t="str">
            <v xml:space="preserve"> Unid: M     </v>
          </cell>
          <cell r="D145">
            <v>280.11</v>
          </cell>
        </row>
        <row r="146">
          <cell r="A146" t="str">
            <v>2 S 04 964 53</v>
          </cell>
          <cell r="B146" t="str">
            <v xml:space="preserve">Serviço: TUBULAÇÃO DE DRENAGEM URBANA - D=0,80 M S/BERÇO AC/BC                                                                                                                                                   </v>
          </cell>
          <cell r="C146" t="str">
            <v xml:space="preserve"> Unid: M     </v>
          </cell>
          <cell r="D146">
            <v>383.29999999999995</v>
          </cell>
        </row>
        <row r="147">
          <cell r="A147" t="str">
            <v>2 S 04 991 02</v>
          </cell>
          <cell r="B147" t="str">
            <v xml:space="preserve">Serviço: TAMPA DE FERRO P/ CAIXA COLETORA - TCC 02                                                                                                                                                               </v>
          </cell>
          <cell r="C147" t="str">
            <v xml:space="preserve"> Unid: Un    </v>
          </cell>
          <cell r="D147">
            <v>252.31</v>
          </cell>
        </row>
        <row r="148">
          <cell r="A148" t="str">
            <v>2 S 04 999 57</v>
          </cell>
          <cell r="B148" t="str">
            <v xml:space="preserve">Serviço: LASTRO DE BRITA BC                                                                                                                                                                                      </v>
          </cell>
          <cell r="C148" t="str">
            <v xml:space="preserve"> Unid: M3    </v>
          </cell>
          <cell r="D148">
            <v>145.69</v>
          </cell>
        </row>
        <row r="149">
          <cell r="A149" t="str">
            <v>2 S 05 302 03</v>
          </cell>
          <cell r="B149" t="str">
            <v xml:space="preserve">Serviço: MURO GABIÃO CX 1,00 ALT. 8X10 ZN/AL+PVC D= 2,4MM                                                                                                                                                        </v>
          </cell>
          <cell r="C149" t="str">
            <v xml:space="preserve"> Unid: M3    </v>
          </cell>
          <cell r="D149">
            <v>367.32000000000005</v>
          </cell>
        </row>
        <row r="150">
          <cell r="A150" t="str">
            <v>2 S 06 210 51</v>
          </cell>
          <cell r="B150" t="str">
            <v xml:space="preserve">Serviço: PÓRTICO METÁLICO (FORN/IMPL) AC/BC                                                                                                                                                                      </v>
          </cell>
          <cell r="C150" t="str">
            <v xml:space="preserve"> Unid: Un    </v>
          </cell>
          <cell r="D150">
            <v>48631.29</v>
          </cell>
        </row>
        <row r="151">
          <cell r="A151" t="str">
            <v>3 N 05 000 50</v>
          </cell>
          <cell r="B151" t="str">
            <v xml:space="preserve">Serviço: Enrocamento de pedra arrumada PC                                                                                                                                                                        </v>
          </cell>
          <cell r="C151" t="str">
            <v xml:space="preserve"> Unid: m³    </v>
          </cell>
          <cell r="D151">
            <v>193</v>
          </cell>
        </row>
        <row r="152">
          <cell r="A152" t="str">
            <v>3 S 02 200 00</v>
          </cell>
          <cell r="B152" t="str">
            <v xml:space="preserve">Serviço: SOLO PARA BASE DE REMENDO PROFUNDO                                                                                                                                                              </v>
          </cell>
          <cell r="C152" t="str">
            <v xml:space="preserve"> Unid: M3    </v>
          </cell>
          <cell r="D152">
            <v>9.74</v>
          </cell>
        </row>
        <row r="153">
          <cell r="A153" t="str">
            <v>3 S 02 230 50</v>
          </cell>
          <cell r="B153" t="str">
            <v xml:space="preserve">Serviço: BRITA PARA BASE DE REMENDO PROFUNDO BC                                                                                                                                                                  </v>
          </cell>
          <cell r="C153" t="str">
            <v xml:space="preserve"> Unid: M3    </v>
          </cell>
          <cell r="D153">
            <v>99.74</v>
          </cell>
        </row>
        <row r="154">
          <cell r="A154" t="str">
            <v>3 S 02 300 00</v>
          </cell>
          <cell r="B154" t="str">
            <v xml:space="preserve">Serviço: IMPRIMAÇÃO                                                                                                                                                                                              </v>
          </cell>
          <cell r="C154" t="str">
            <v xml:space="preserve"> Unid: M2    </v>
          </cell>
          <cell r="D154">
            <v>0.22999999999999998</v>
          </cell>
        </row>
        <row r="155">
          <cell r="A155" t="str">
            <v>3 S 02 400 00</v>
          </cell>
          <cell r="B155" t="str">
            <v xml:space="preserve">Serviço: PINTURA DE LIGAÇÃO                                                                                                                                                                                      </v>
          </cell>
          <cell r="C155" t="str">
            <v xml:space="preserve"> Unid: M2    </v>
          </cell>
          <cell r="D155">
            <v>0.16</v>
          </cell>
        </row>
        <row r="156">
          <cell r="A156" t="str">
            <v>3 S 02 500 50</v>
          </cell>
          <cell r="B156" t="str">
            <v xml:space="preserve">Serviço: CAPA SELANTE COM PEDRISCO BC                                                                                                                                                                            </v>
          </cell>
          <cell r="C156" t="str">
            <v xml:space="preserve"> Unid: M2    </v>
          </cell>
          <cell r="D156">
            <v>0.98</v>
          </cell>
        </row>
        <row r="157">
          <cell r="A157" t="str">
            <v>3 S 02 540 50</v>
          </cell>
          <cell r="B157" t="str">
            <v xml:space="preserve">Serviço: MISTURA BETUMINOSA USINADA A QUENTE AC/BC                                                                                                                                                               </v>
          </cell>
          <cell r="C157" t="str">
            <v xml:space="preserve"> Unid: M3    </v>
          </cell>
          <cell r="D157">
            <v>219.22000000000003</v>
          </cell>
        </row>
        <row r="158">
          <cell r="A158" t="str">
            <v>3 S 02 900 00</v>
          </cell>
          <cell r="B158" t="str">
            <v xml:space="preserve">Serviço: REMOÇÃO MECANIZADA DE REVESTIMENTO BETUMINOSO                                                                                                                                                           </v>
          </cell>
          <cell r="C158" t="str">
            <v xml:space="preserve"> Unid: M3    </v>
          </cell>
          <cell r="D158">
            <v>12.82</v>
          </cell>
        </row>
        <row r="159">
          <cell r="A159" t="str">
            <v>3 S 02 902 00</v>
          </cell>
          <cell r="B159" t="str">
            <v xml:space="preserve">Serviço: REMOÇÃO MECANIZADA DA CAMADA GRANULAR DO PAVIMENTO                                                                                                                                                      </v>
          </cell>
          <cell r="C159" t="str">
            <v xml:space="preserve"> Unid: M3    </v>
          </cell>
          <cell r="D159">
            <v>8.3000000000000007</v>
          </cell>
        </row>
        <row r="160">
          <cell r="A160" t="str">
            <v>3 S 03 950 00</v>
          </cell>
          <cell r="B160" t="str">
            <v xml:space="preserve">Serviço: LIMPEZA DE PONTE                                                                                                                                                                                        </v>
          </cell>
          <cell r="C160" t="str">
            <v xml:space="preserve"> Unid: M     </v>
          </cell>
          <cell r="D160">
            <v>4.41</v>
          </cell>
        </row>
        <row r="161">
          <cell r="A161" t="str">
            <v>3 S 05 101 02</v>
          </cell>
          <cell r="B161" t="str">
            <v xml:space="preserve">Serviço: REVESTIMENTO VEGETAL C/ GRAMA EM LEIVAS                                                                                                                                                                 </v>
          </cell>
          <cell r="C161" t="str">
            <v xml:space="preserve"> Unid: M2    </v>
          </cell>
          <cell r="D161">
            <v>6.41</v>
          </cell>
        </row>
        <row r="162">
          <cell r="A162" t="str">
            <v>3 S 08 100 00</v>
          </cell>
          <cell r="B162" t="str">
            <v xml:space="preserve">Serviço: TAPA BURACO                                                                                                                                                                                             </v>
          </cell>
          <cell r="C162" t="str">
            <v xml:space="preserve"> Unid: M3    </v>
          </cell>
          <cell r="D162">
            <v>260.65999999999997</v>
          </cell>
        </row>
        <row r="163">
          <cell r="A163" t="str">
            <v>3 S 08 101 01</v>
          </cell>
          <cell r="B163" t="str">
            <v xml:space="preserve">Serviço: REMENDO PROFUNDO C/ DEMOLIÇÃO MANUAL                                                                                                                                                                    </v>
          </cell>
          <cell r="C163" t="str">
            <v xml:space="preserve"> Unid: M3    </v>
          </cell>
          <cell r="D163">
            <v>284.90000000000003</v>
          </cell>
        </row>
        <row r="164">
          <cell r="A164" t="str">
            <v>3 S 08 101 02</v>
          </cell>
          <cell r="B164" t="str">
            <v xml:space="preserve">Serviço: REMENDO PROFUNDO C/ DEMOLIÇÃO MECÂNICA                                                                                                                                                               </v>
          </cell>
          <cell r="C164" t="str">
            <v xml:space="preserve"> Unid: M3    </v>
          </cell>
          <cell r="D164">
            <v>223.06</v>
          </cell>
        </row>
        <row r="165">
          <cell r="A165" t="str">
            <v>3 S 08 101 04</v>
          </cell>
          <cell r="B165" t="str">
            <v xml:space="preserve">Serviço: TAPA BURACO COM SERRA CORTA PISO                                                                                                                                                          </v>
          </cell>
          <cell r="C165" t="str">
            <v xml:space="preserve"> Unid: M3    </v>
          </cell>
          <cell r="D165">
            <v>262.08</v>
          </cell>
        </row>
        <row r="166">
          <cell r="A166" t="str">
            <v>3 S 08 200 50</v>
          </cell>
          <cell r="B166" t="str">
            <v xml:space="preserve">Serviço: RECOMPOSIÇÃO DE GUARDA CORPO AC/BC                                                                                                                                                     </v>
          </cell>
          <cell r="C166" t="str">
            <v xml:space="preserve"> Unid: M2    </v>
          </cell>
          <cell r="D166">
            <v>105.58999999999999</v>
          </cell>
        </row>
        <row r="167">
          <cell r="A167" t="str">
            <v>3 S 08 200 51</v>
          </cell>
          <cell r="B167" t="str">
            <v xml:space="preserve">Serviço: RECOMPOSIÇÃO DE SARJETA EM ALVENARIA DE TIJOLO AC                                                                                                                                                       </v>
          </cell>
          <cell r="C167" t="str">
            <v xml:space="preserve"> Unid: M2    </v>
          </cell>
          <cell r="D167">
            <v>51.68</v>
          </cell>
        </row>
        <row r="168">
          <cell r="A168" t="str">
            <v>3 S 08 300 01</v>
          </cell>
          <cell r="B168" t="str">
            <v xml:space="preserve">Serviço: LIMPEZA DE SARJETA EM MEIO FIO                                                                                                                                                                          </v>
          </cell>
          <cell r="C168" t="str">
            <v xml:space="preserve"> Unid: M     </v>
          </cell>
          <cell r="D168">
            <v>0.33</v>
          </cell>
        </row>
        <row r="169">
          <cell r="A169" t="str">
            <v>3 S 08 301 01</v>
          </cell>
          <cell r="B169" t="str">
            <v xml:space="preserve">Serviço: LIMPEZA DE VALETA DE CORTE                                                                                                                                                                              </v>
          </cell>
          <cell r="C169" t="str">
            <v xml:space="preserve"> Unid: M     </v>
          </cell>
          <cell r="D169">
            <v>0.49</v>
          </cell>
        </row>
        <row r="170">
          <cell r="A170" t="str">
            <v>3 S 08 301 02</v>
          </cell>
          <cell r="B170" t="str">
            <v xml:space="preserve">Serviço: LIMPEZA DE VALA DE DRENAGEM                                                                                                                                                                             </v>
          </cell>
          <cell r="C170" t="str">
            <v xml:space="preserve"> Unid: M     </v>
          </cell>
          <cell r="D170">
            <v>2.0300000000000002</v>
          </cell>
        </row>
        <row r="171">
          <cell r="A171" t="str">
            <v>3 S 08 301 03</v>
          </cell>
          <cell r="B171" t="str">
            <v xml:space="preserve">Serviço: LIMPEZA DE DESCIDA D'ÁGUA                                                                                                                                                                               </v>
          </cell>
          <cell r="C171" t="str">
            <v xml:space="preserve"> Unid: M     </v>
          </cell>
          <cell r="D171">
            <v>0.67</v>
          </cell>
        </row>
        <row r="172">
          <cell r="A172" t="str">
            <v>3 S 08 302 01</v>
          </cell>
          <cell r="B172" t="str">
            <v xml:space="preserve">Serviço: LIMPEZA DE BUEIRO                                                                                                                                                                                       </v>
          </cell>
          <cell r="C172" t="str">
            <v xml:space="preserve"> Unid: M3    </v>
          </cell>
          <cell r="D172">
            <v>11.639999999999999</v>
          </cell>
        </row>
        <row r="173">
          <cell r="A173" t="str">
            <v>3 S 08 302 02</v>
          </cell>
          <cell r="B173" t="str">
            <v xml:space="preserve">Serviço: DESOBSTRUÇÃO DE BUEIRO                                                                                                                                                                                  </v>
          </cell>
          <cell r="C173" t="str">
            <v xml:space="preserve"> Unid: M3    </v>
          </cell>
          <cell r="D173">
            <v>33.5</v>
          </cell>
        </row>
        <row r="174">
          <cell r="A174" t="str">
            <v>3 S 08 400 00</v>
          </cell>
          <cell r="B174" t="str">
            <v xml:space="preserve">Serviço: LIMPEZA DE PLACA DE SINALIZAÇÃO                                                                                                                                                                         </v>
          </cell>
          <cell r="C174" t="str">
            <v xml:space="preserve"> Unid: M2    </v>
          </cell>
          <cell r="D174">
            <v>5.15</v>
          </cell>
        </row>
        <row r="175">
          <cell r="A175" t="str">
            <v>3 S 08 400 01</v>
          </cell>
          <cell r="B175" t="str">
            <v xml:space="preserve">Serviço: RECOMPOSIÇÃO DE PLACA DE SINALIZAÇÃO                                                                                                                                                                    </v>
          </cell>
          <cell r="C175" t="str">
            <v xml:space="preserve"> Unid: M2    </v>
          </cell>
          <cell r="D175">
            <v>22.61</v>
          </cell>
        </row>
        <row r="176">
          <cell r="A176" t="str">
            <v>3 S 08 401 00</v>
          </cell>
          <cell r="B176" t="str">
            <v xml:space="preserve">Serviço: RECOMPOSIÇÃO DE DEFENSA METÁLICA                                                                                                                                                                        </v>
          </cell>
          <cell r="C176" t="str">
            <v xml:space="preserve"> Unid: M     </v>
          </cell>
          <cell r="D176">
            <v>190.95</v>
          </cell>
        </row>
        <row r="177">
          <cell r="A177" t="str">
            <v>3 S 08 402 00</v>
          </cell>
          <cell r="B177" t="str">
            <v xml:space="preserve">Serviço: CAIAÇÃO                                                                                                                                                                                                 </v>
          </cell>
          <cell r="C177" t="str">
            <v xml:space="preserve"> Unid: M2    </v>
          </cell>
          <cell r="D177">
            <v>1.4900000000000002</v>
          </cell>
        </row>
        <row r="178">
          <cell r="A178" t="str">
            <v>3 S 08 403 00</v>
          </cell>
          <cell r="B178" t="str">
            <v xml:space="preserve">Serviço: RENOVAÇÃO DE SINALIZAÇÃO HORIZONTAL                                                                                                                                                                     </v>
          </cell>
          <cell r="C178" t="str">
            <v xml:space="preserve"> Unid: M2    </v>
          </cell>
          <cell r="D178">
            <v>33.71</v>
          </cell>
        </row>
        <row r="179">
          <cell r="A179" t="str">
            <v>3 S 08 404 50</v>
          </cell>
          <cell r="B179" t="str">
            <v xml:space="preserve">Serviço: RECOMPOSIÇÃO TOTAL DE CERCA C/ MOURÃO DE CONCR. SECÇÃO QUAD. AC/BC                                                                                                                                      </v>
          </cell>
          <cell r="C179" t="str">
            <v xml:space="preserve"> Unid: M     </v>
          </cell>
          <cell r="D179">
            <v>23.73</v>
          </cell>
        </row>
        <row r="180">
          <cell r="A180" t="str">
            <v>3 S 08 404 51</v>
          </cell>
          <cell r="B180" t="str">
            <v xml:space="preserve">Serviço: RECOMPOSIÇÃO TOTAL DE CERCA DE CONCR. SEÇÃO QUAD. - MOURÃO AC/BC                                                                                                                                        </v>
          </cell>
          <cell r="C180" t="str">
            <v xml:space="preserve"> Unid: M     </v>
          </cell>
          <cell r="D180">
            <v>19.84</v>
          </cell>
        </row>
        <row r="181">
          <cell r="A181" t="str">
            <v>3 S 08 500 00</v>
          </cell>
          <cell r="B181" t="str">
            <v xml:space="preserve">Serviço: RECOMPOSIÇÃO MANUAL DE ATERRO                                                                                                                                                                           </v>
          </cell>
          <cell r="C181" t="str">
            <v xml:space="preserve"> Unid: M3    </v>
          </cell>
          <cell r="D181">
            <v>83.759999999999991</v>
          </cell>
        </row>
        <row r="182">
          <cell r="A182" t="str">
            <v>3 S 08 501 00</v>
          </cell>
          <cell r="B182" t="str">
            <v xml:space="preserve">Serviço: RECOMPOSIÇÃO MECANIZADA DE ATERRO                                                                                                                                                                       </v>
          </cell>
          <cell r="C182" t="str">
            <v xml:space="preserve"> Unid: M3    </v>
          </cell>
          <cell r="D182">
            <v>21.04</v>
          </cell>
        </row>
        <row r="183">
          <cell r="A183" t="str">
            <v>3 S 08 510 00</v>
          </cell>
          <cell r="B183" t="str">
            <v xml:space="preserve">Serviço: REMOÇÃO MANUAL DE BARREIRA EM SOLO                                                                                                                                                                      </v>
          </cell>
          <cell r="C183" t="str">
            <v xml:space="preserve"> Unid: M3    </v>
          </cell>
          <cell r="D183">
            <v>22.09</v>
          </cell>
        </row>
        <row r="184">
          <cell r="A184" t="str">
            <v>3 S 08 510 01</v>
          </cell>
          <cell r="B184" t="str">
            <v xml:space="preserve">Serviço: REMOÇÃO MANUAL DE BARREIRA EM ROCHA                                                                                                                                                                     </v>
          </cell>
          <cell r="C184" t="str">
            <v xml:space="preserve"> Unid: M3    </v>
          </cell>
          <cell r="D184">
            <v>27.61</v>
          </cell>
        </row>
        <row r="185">
          <cell r="A185" t="str">
            <v>3 S 08 511 00</v>
          </cell>
          <cell r="B185" t="str">
            <v xml:space="preserve">Serviço: REMOÇÃO MECANIZADA DE BARREIRA - SOLO                                                                                                                                                                   </v>
          </cell>
          <cell r="C185" t="str">
            <v xml:space="preserve"> Unid: M3    </v>
          </cell>
          <cell r="D185">
            <v>5.13</v>
          </cell>
        </row>
        <row r="186">
          <cell r="A186" t="str">
            <v>3 S 08 512 00</v>
          </cell>
          <cell r="B186" t="str">
            <v xml:space="preserve">Serviço: REMOÇÃO MECANIZADA DE BARREIRA - ROCHA                                                                                                                                                                  </v>
          </cell>
          <cell r="C186" t="str">
            <v xml:space="preserve"> Unid: M3    </v>
          </cell>
          <cell r="D186">
            <v>7.87</v>
          </cell>
        </row>
        <row r="187">
          <cell r="A187" t="str">
            <v>3 S 08 513 00</v>
          </cell>
          <cell r="B187" t="str">
            <v xml:space="preserve">Serviço: REMOÇÃO DE MATACÕES                                                                                                                                                                                     </v>
          </cell>
          <cell r="C187" t="str">
            <v xml:space="preserve"> Unid: M3    </v>
          </cell>
          <cell r="D187">
            <v>62.240000000000009</v>
          </cell>
        </row>
        <row r="188">
          <cell r="A188" t="str">
            <v>3 S 08 900 00</v>
          </cell>
          <cell r="B188" t="str">
            <v xml:space="preserve">Serviço: ROÇADA MANUAL                                                                                                                                                                                           </v>
          </cell>
          <cell r="C188" t="str">
            <v xml:space="preserve"> Unid: Ha    </v>
          </cell>
          <cell r="D188">
            <v>970.51</v>
          </cell>
        </row>
        <row r="189">
          <cell r="A189" t="str">
            <v>3 S 08 901 00</v>
          </cell>
          <cell r="B189" t="str">
            <v xml:space="preserve">Serviço: ROÇADA MECANIZADA                                                                                                                                                                                       </v>
          </cell>
          <cell r="C189" t="str">
            <v xml:space="preserve"> Unid: Ha    </v>
          </cell>
          <cell r="D189">
            <v>258.81</v>
          </cell>
        </row>
        <row r="190">
          <cell r="A190" t="str">
            <v>3 S 08 901 01</v>
          </cell>
          <cell r="B190" t="str">
            <v xml:space="preserve">Serviço: CORTE E LIMPEZA DE ÁREAS GRAMADAS                                                                                                                                                                       </v>
          </cell>
          <cell r="C190" t="str">
            <v xml:space="preserve"> Unid: M2    </v>
          </cell>
          <cell r="D190">
            <v>0.1</v>
          </cell>
        </row>
        <row r="191">
          <cell r="A191" t="str">
            <v>3 S 08 910 00</v>
          </cell>
          <cell r="B191" t="str">
            <v xml:space="preserve">Serviço: CAPINA MANUAL                                                                                                                                                                                           </v>
          </cell>
          <cell r="C191" t="str">
            <v xml:space="preserve"> Unid: M2    </v>
          </cell>
          <cell r="D191">
            <v>0.38</v>
          </cell>
        </row>
        <row r="192">
          <cell r="A192" t="str">
            <v>4 N 06 200 02</v>
          </cell>
          <cell r="B192" t="str">
            <v xml:space="preserve">Serviço: Fornecimento e Implantação placa de sinalização com película refletiva tipo III                                                                                                                               </v>
          </cell>
          <cell r="C192" t="str">
            <v xml:space="preserve"> Unid: m²    </v>
          </cell>
          <cell r="D192">
            <v>369.13</v>
          </cell>
        </row>
        <row r="193">
          <cell r="A193" t="str">
            <v>4 N 06 232 51</v>
          </cell>
          <cell r="B193" t="str">
            <v xml:space="preserve">Serviço: Fornecimento e colocação de barreira Classe II - tipo DNIT                                                                                                                                              </v>
          </cell>
          <cell r="C193" t="str">
            <v xml:space="preserve"> Unid: un    </v>
          </cell>
          <cell r="D193">
            <v>99.940000000000012</v>
          </cell>
        </row>
        <row r="194">
          <cell r="A194" t="str">
            <v>4 N 06 240 51</v>
          </cell>
          <cell r="B194" t="str">
            <v xml:space="preserve">Serviço: Fornecimento e colocação de barreira Classe III - tipo DNIT                                                                                                                                             </v>
          </cell>
          <cell r="C194" t="str">
            <v xml:space="preserve"> Unid: un    </v>
          </cell>
          <cell r="D194">
            <v>140.56</v>
          </cell>
        </row>
        <row r="195">
          <cell r="A195" t="str">
            <v>4 S 06 010 01</v>
          </cell>
          <cell r="B195" t="str">
            <v xml:space="preserve">Serviço: DEFENSA SEMI-MALEÁVEL SIMPLES (FORN/IMPL)                                                                                                                                                               </v>
          </cell>
          <cell r="C195" t="str">
            <v xml:space="preserve"> Unid: M     </v>
          </cell>
          <cell r="D195">
            <v>189.07999999999998</v>
          </cell>
        </row>
        <row r="196">
          <cell r="A196" t="str">
            <v>4 S 06 010 02</v>
          </cell>
          <cell r="B196" t="str">
            <v xml:space="preserve">Serviço: ANCORAGEM DEFENSA SEMI-MALÉAVEL SIMPLES (FORN/IMPL)                                                                                                                                                     </v>
          </cell>
          <cell r="C196" t="str">
            <v xml:space="preserve"> Unid: M     </v>
          </cell>
          <cell r="D196">
            <v>209.88</v>
          </cell>
        </row>
        <row r="197">
          <cell r="A197" t="str">
            <v>4 S 06 100 11</v>
          </cell>
          <cell r="B197" t="str">
            <v xml:space="preserve">Serviço: PINTURA DE FAIXA - TINTA ACRÍLICA - 1 ANO                                                                                                                                                               </v>
          </cell>
          <cell r="C197" t="str">
            <v xml:space="preserve"> Unid: M2    </v>
          </cell>
          <cell r="D197">
            <v>12.25</v>
          </cell>
        </row>
        <row r="198">
          <cell r="A198" t="str">
            <v>4 S 06 110 01</v>
          </cell>
          <cell r="B198" t="str">
            <v xml:space="preserve">Serviço: PINTURA FAIXA C/TERMOPLÁSTICO - 3 ANOS (P/ASPERSÃO)                                                                                                                                                     </v>
          </cell>
          <cell r="C198" t="str">
            <v xml:space="preserve"> Unid: M2    </v>
          </cell>
          <cell r="D198">
            <v>37.08</v>
          </cell>
        </row>
        <row r="199">
          <cell r="A199" t="str">
            <v>4 S 06 110 03</v>
          </cell>
          <cell r="B199" t="str">
            <v xml:space="preserve">Serviço: PINTURA SETAS E ZEBRADO - TERMOPLÁSTICO 5 ANOS (P/EXTRUSÃO)                                                                                                                                             </v>
          </cell>
          <cell r="C199" t="str">
            <v xml:space="preserve"> Unid: M2    </v>
          </cell>
          <cell r="D199">
            <v>57.47</v>
          </cell>
        </row>
        <row r="200">
          <cell r="A200" t="str">
            <v>4 S 06 120 01</v>
          </cell>
          <cell r="B200" t="str">
            <v xml:space="preserve">Serviço: TACHA REFLETIVA MONODIRECIONAL (FORN/COLOC)                                                                                                                                                             </v>
          </cell>
          <cell r="C200" t="str">
            <v xml:space="preserve"> Unid: Un    </v>
          </cell>
          <cell r="D200">
            <v>12.290000000000001</v>
          </cell>
        </row>
        <row r="201">
          <cell r="A201" t="str">
            <v>4 S 06 120 11</v>
          </cell>
          <cell r="B201" t="str">
            <v xml:space="preserve">Serviço: TACHÃO REFLETIVO MONODIRECIONAL (FORN/COLOC)                                                                                                                                                            </v>
          </cell>
          <cell r="C201" t="str">
            <v xml:space="preserve"> Unid: Un    </v>
          </cell>
          <cell r="D201">
            <v>32.79</v>
          </cell>
        </row>
        <row r="202">
          <cell r="A202" t="str">
            <v>4 S 06 121 01</v>
          </cell>
          <cell r="B202" t="str">
            <v xml:space="preserve">Serviço: TACHA REFLETIVA BIDIRECIONAL (FORN/COLOC)                                                                                                                                                               </v>
          </cell>
          <cell r="C202" t="str">
            <v xml:space="preserve"> Unid: Un    </v>
          </cell>
          <cell r="D202">
            <v>12.930000000000001</v>
          </cell>
        </row>
        <row r="203">
          <cell r="A203" t="str">
            <v>4 S 06 121 11</v>
          </cell>
          <cell r="B203" t="str">
            <v xml:space="preserve">Serviço: TACHÃO REFLETIVO BIDIRECIONAL (FORN/COLOC)                                                                                                                                                              </v>
          </cell>
          <cell r="C203" t="str">
            <v xml:space="preserve"> Unid: Un    </v>
          </cell>
          <cell r="D203">
            <v>34.06</v>
          </cell>
        </row>
        <row r="204">
          <cell r="A204" t="str">
            <v>4 S 06 200 02</v>
          </cell>
          <cell r="B204" t="str">
            <v xml:space="preserve">Serviço: PLACA DE SINALIZAÇÃO TOT. REFLETIVA (FORN/IMPL)                                                                                                                                                         </v>
          </cell>
          <cell r="C204" t="str">
            <v xml:space="preserve"> Unid: M2    </v>
          </cell>
          <cell r="D204">
            <v>332.17</v>
          </cell>
        </row>
        <row r="205">
          <cell r="A205" t="str">
            <v>4 S 06 200 91</v>
          </cell>
          <cell r="B205" t="str">
            <v xml:space="preserve">Serviço: REMOÇÃO DE PLACA DE SINALIZAÇÃO                                                                                                                                                                         </v>
          </cell>
          <cell r="C205" t="str">
            <v xml:space="preserve"> Unid: M2    </v>
          </cell>
          <cell r="D205">
            <v>19.43</v>
          </cell>
        </row>
        <row r="206">
          <cell r="A206" t="str">
            <v>5 N 02 210 55</v>
          </cell>
          <cell r="B206" t="str">
            <v xml:space="preserve">Serviço: Sub-base de brita graduada BC                                                                                                                                                                           </v>
          </cell>
          <cell r="C206" t="str">
            <v xml:space="preserve"> Unid: m³    </v>
          </cell>
          <cell r="D206">
            <v>197.1</v>
          </cell>
        </row>
        <row r="207">
          <cell r="A207" t="str">
            <v>5 N 04 310 22</v>
          </cell>
          <cell r="B207" t="str">
            <v xml:space="preserve">Serviço: Bueiro met. s/interrupção tráf. chapa múltipla BSTM D=2,20m galvanizado BC e=2,7mm (método não destrutivo)                                                                                              </v>
          </cell>
          <cell r="C207" t="str">
            <v xml:space="preserve"> Unid: m     </v>
          </cell>
          <cell r="D207">
            <v>3359.68</v>
          </cell>
        </row>
        <row r="208">
          <cell r="A208" t="str">
            <v>5 N 04 410 22</v>
          </cell>
          <cell r="B208" t="str">
            <v xml:space="preserve">Serviço: Boca para BSTM D=2,20m BC - normal                                                                                                                                                                      </v>
          </cell>
          <cell r="C208" t="str">
            <v xml:space="preserve"> Unid: un    </v>
          </cell>
          <cell r="D208">
            <v>10630.35</v>
          </cell>
        </row>
        <row r="209">
          <cell r="A209" t="str">
            <v>5 N 05 300 03</v>
          </cell>
          <cell r="B209" t="str">
            <v xml:space="preserve">Serviço: Fornecimento transporte e plantio de mudas de árvores selecionadas                                                                                                                                      </v>
          </cell>
          <cell r="C209" t="str">
            <v xml:space="preserve"> Unid: un    </v>
          </cell>
          <cell r="D209">
            <v>15.83</v>
          </cell>
        </row>
        <row r="210">
          <cell r="A210" t="str">
            <v>5 N 05 300 04</v>
          </cell>
          <cell r="B210" t="str">
            <v xml:space="preserve">Serviço: Fornecimento e plantio de mudas de arbusto h=0,70 a 1,00m                                                                                                                                               </v>
          </cell>
          <cell r="C210" t="str">
            <v xml:space="preserve"> Unid: un    </v>
          </cell>
          <cell r="D210">
            <v>15.26</v>
          </cell>
        </row>
        <row r="211">
          <cell r="A211" t="str">
            <v>5 N 05 300 05</v>
          </cell>
          <cell r="B211" t="str">
            <v xml:space="preserve">Serviço: Fornecimento e colocação de barreira de siltagem                                                                                                                                                        </v>
          </cell>
          <cell r="C211" t="str">
            <v xml:space="preserve"> Unid: m     </v>
          </cell>
          <cell r="D211">
            <v>15.039999999999997</v>
          </cell>
        </row>
        <row r="212">
          <cell r="A212" t="str">
            <v>5 N 05 300 52</v>
          </cell>
          <cell r="B212" t="str">
            <v xml:space="preserve">Serviço: Enrocamento de pedra jogada (const e rest) / PC                                                                                                                                                         </v>
          </cell>
          <cell r="C212" t="str">
            <v xml:space="preserve"> Unid: m³    </v>
          </cell>
          <cell r="D212">
            <v>138.87</v>
          </cell>
        </row>
        <row r="213">
          <cell r="A213" t="str">
            <v>5 N 05 303 16</v>
          </cell>
          <cell r="B213" t="str">
            <v xml:space="preserve">Serviço: Fornecimento e colocação de manta geotêxtil não tecido RT 16                                                                                                                                                  </v>
          </cell>
          <cell r="C213" t="str">
            <v xml:space="preserve"> Unid: m²    </v>
          </cell>
          <cell r="D213">
            <v>10.620000000000001</v>
          </cell>
        </row>
        <row r="214">
          <cell r="A214" t="str">
            <v>5 S 01 000 00</v>
          </cell>
          <cell r="B214" t="str">
            <v xml:space="preserve">Serviço: DESM. DEST. E LIMP. ÁREAS C/ ARV. DIAM. ATÉ 0,15M                                                                                                                                                       </v>
          </cell>
          <cell r="C214" t="str">
            <v xml:space="preserve"> Unid: M2    </v>
          </cell>
          <cell r="D214">
            <v>0.33</v>
          </cell>
        </row>
        <row r="215">
          <cell r="A215" t="str">
            <v>5 S 01 010 00</v>
          </cell>
          <cell r="B215" t="str">
            <v xml:space="preserve">Serviço: DESTOCAMENTO DE ÁRVORES D= 0,15 A 0,30 M                                                                                                                                                                </v>
          </cell>
          <cell r="C215" t="str">
            <v xml:space="preserve"> Unid: Un    </v>
          </cell>
          <cell r="D215">
            <v>29.77</v>
          </cell>
        </row>
        <row r="216">
          <cell r="A216" t="str">
            <v>5 S 01 011 00</v>
          </cell>
          <cell r="B216" t="str">
            <v xml:space="preserve">Serviço: DESMATAMEMTO ÁRVORES C/DIÂM. &gt; 0,30 M                                                                                                                                                                   </v>
          </cell>
          <cell r="C216" t="str">
            <v xml:space="preserve"> Unid: Un    </v>
          </cell>
          <cell r="D216">
            <v>74.45</v>
          </cell>
        </row>
        <row r="217">
          <cell r="A217" t="str">
            <v>5 S 01 100 01</v>
          </cell>
          <cell r="B217" t="str">
            <v xml:space="preserve">Serviço: ESCAVAÇÃO, CARGA E TRANSP. MAT. 1 A. CAT. DMT 50M                                                                                                                                                       </v>
          </cell>
          <cell r="C217" t="str">
            <v xml:space="preserve"> Unid: M3    </v>
          </cell>
          <cell r="D217">
            <v>1.73</v>
          </cell>
        </row>
        <row r="218">
          <cell r="A218" t="str">
            <v>5 S 01 100 22</v>
          </cell>
          <cell r="B218" t="str">
            <v xml:space="preserve">Serviço: ESCAVAÇÃO, CARGA E TRANSP. 1 A. CAT DMT 50 A 200M C/ESCAV.                                                                                                                                              </v>
          </cell>
          <cell r="C218" t="str">
            <v xml:space="preserve"> Unid: M3    </v>
          </cell>
          <cell r="D218">
            <v>5.77</v>
          </cell>
        </row>
        <row r="219">
          <cell r="A219" t="str">
            <v>5 S 01 100 23</v>
          </cell>
          <cell r="B219" t="str">
            <v xml:space="preserve">Serviço: ESCAV., CARGA E TRANSP. 1 A. CAT DMT 200 A 400M C/ESCAV.                                                                                                                                                </v>
          </cell>
          <cell r="C219" t="str">
            <v xml:space="preserve"> Unid: M3    </v>
          </cell>
          <cell r="D219">
            <v>6.2600000000000007</v>
          </cell>
        </row>
        <row r="220">
          <cell r="A220" t="str">
            <v>5 S 01 100 24</v>
          </cell>
          <cell r="B220" t="str">
            <v xml:space="preserve">Serviço: ESCAV., CARGA E TRANSP. 1 A. CAT DMT 400 A 600M C/ESCAV.                                                                                                                                                </v>
          </cell>
          <cell r="C220" t="str">
            <v xml:space="preserve"> Unid: M3    </v>
          </cell>
          <cell r="D220">
            <v>6.76</v>
          </cell>
        </row>
        <row r="221">
          <cell r="A221" t="str">
            <v>5 S 01 100 25</v>
          </cell>
          <cell r="B221" t="str">
            <v xml:space="preserve">Serviço: ESCAV., CARGA E TRANSP. 1 A. CAT DMT 600 A 800M C/ESCAV.                                                                                                                                                </v>
          </cell>
          <cell r="C221" t="str">
            <v xml:space="preserve"> Unid: M3    </v>
          </cell>
          <cell r="D221">
            <v>7.28</v>
          </cell>
        </row>
        <row r="222">
          <cell r="A222" t="str">
            <v>5 S 01 100 26</v>
          </cell>
          <cell r="B222" t="str">
            <v xml:space="preserve">Serviço: ESCAV., CARGA E TRANSP. 1 A. CAT DMT 800 A 1000 M C/ESCAV.                                                                                                                                              </v>
          </cell>
          <cell r="C222" t="str">
            <v xml:space="preserve"> Unid: M3    </v>
          </cell>
          <cell r="D222">
            <v>7.6</v>
          </cell>
        </row>
        <row r="223">
          <cell r="A223" t="str">
            <v>5 S 01 100 33</v>
          </cell>
          <cell r="B223" t="str">
            <v xml:space="preserve">Serviço: ESCAV., CARGA E TRANSP. 1 A. CAT DMT 3000 A 5000M C/ESCAV.                                                                                                                                              </v>
          </cell>
          <cell r="C223" t="str">
            <v xml:space="preserve"> Unid: M3    </v>
          </cell>
          <cell r="D223">
            <v>14.9</v>
          </cell>
        </row>
        <row r="224">
          <cell r="A224" t="str">
            <v>5 S 01 510 00</v>
          </cell>
          <cell r="B224" t="str">
            <v xml:space="preserve">Serviço: COMPACTAÇÃO DE ATERROS A 95% PROCTOR NORMAL                                                                                                                                                             </v>
          </cell>
          <cell r="C224" t="str">
            <v xml:space="preserve"> Unid: M3    </v>
          </cell>
          <cell r="D224">
            <v>2.77</v>
          </cell>
        </row>
        <row r="225">
          <cell r="A225" t="str">
            <v>5 S 01 511 00</v>
          </cell>
          <cell r="B225" t="str">
            <v xml:space="preserve">Serviço: COMPACTAÇÃO DE ATERROS A 100% PROCTOR NORMAL                                                                                                                                                            </v>
          </cell>
          <cell r="C225" t="str">
            <v xml:space="preserve"> Unid: M3    </v>
          </cell>
          <cell r="D225">
            <v>3.3099999999999996</v>
          </cell>
        </row>
        <row r="226">
          <cell r="A226" t="str">
            <v>5 S 01 513 01</v>
          </cell>
          <cell r="B226" t="str">
            <v xml:space="preserve">Serviço: COMPACTAÇÃO DE MATERIAL DE "BOTA-FORA"                                                                                                                                                                  </v>
          </cell>
          <cell r="C226" t="str">
            <v xml:space="preserve"> Unid: M3    </v>
          </cell>
          <cell r="D226">
            <v>2.12</v>
          </cell>
        </row>
        <row r="227">
          <cell r="A227" t="str">
            <v>5 S 02 110 00</v>
          </cell>
          <cell r="B227" t="str">
            <v xml:space="preserve">Serviço: REGULARIZAÇÃO DO SUBLEITO                                                                                                                                                                               </v>
          </cell>
          <cell r="C227" t="str">
            <v xml:space="preserve"> Unid: M2    </v>
          </cell>
          <cell r="D227">
            <v>0.84000000000000008</v>
          </cell>
        </row>
        <row r="228">
          <cell r="A228" t="str">
            <v>5 S 02 230 50</v>
          </cell>
          <cell r="B228" t="str">
            <v xml:space="preserve">Serviço: BASE BRITA GRADUADA BC                                                                                                                                                                                  </v>
          </cell>
          <cell r="C228" t="str">
            <v xml:space="preserve"> Unid: M3    </v>
          </cell>
          <cell r="D228">
            <v>197.1</v>
          </cell>
        </row>
        <row r="229">
          <cell r="A229" t="str">
            <v>5 S 02 300 00</v>
          </cell>
          <cell r="B229" t="str">
            <v xml:space="preserve">Serviço: IMPRIMAÇÃO                                                                                                                                                                                              </v>
          </cell>
          <cell r="C229" t="str">
            <v xml:space="preserve"> Unid: M2    </v>
          </cell>
          <cell r="D229">
            <v>0.22999999999999998</v>
          </cell>
        </row>
        <row r="230">
          <cell r="A230" t="str">
            <v>5 S 02 400 00</v>
          </cell>
          <cell r="B230" t="str">
            <v xml:space="preserve">Serviço: PINTURA DE LIGAÇÃO                                                                                                                                                                                      </v>
          </cell>
          <cell r="C230" t="str">
            <v xml:space="preserve"> Unid: M2    </v>
          </cell>
          <cell r="D230">
            <v>0.15</v>
          </cell>
        </row>
        <row r="231">
          <cell r="A231" t="str">
            <v>5 S 02 501 50</v>
          </cell>
          <cell r="B231" t="str">
            <v xml:space="preserve">Serviço: TRATAMENTO SUPERFICIAL DUPLO C/ C.A.P. BC                                                                                                                                                               </v>
          </cell>
          <cell r="C231" t="str">
            <v xml:space="preserve"> Unid: M2    </v>
          </cell>
          <cell r="D231">
            <v>4.37</v>
          </cell>
        </row>
        <row r="232">
          <cell r="A232" t="str">
            <v>5 S 02 501 51</v>
          </cell>
          <cell r="B232" t="str">
            <v xml:space="preserve">Serviço: TRATAMENTO SUPERFICIAL DUPLO C/ EMULSÃO BC                                                                                                                                                              </v>
          </cell>
          <cell r="C232" t="str">
            <v xml:space="preserve"> Unid: M2    </v>
          </cell>
          <cell r="D232">
            <v>4.37</v>
          </cell>
        </row>
        <row r="233">
          <cell r="A233" t="str">
            <v>5 S 02 511 52</v>
          </cell>
          <cell r="B233" t="str">
            <v xml:space="preserve">Serviço: MICRO-REVESTIMENTO A FRIO - MICROFLEX 1,5 CM BC                                                                                                                                                         </v>
          </cell>
          <cell r="C233" t="str">
            <v xml:space="preserve"> Unid: M2    </v>
          </cell>
          <cell r="D233">
            <v>4.9300000000000006</v>
          </cell>
        </row>
        <row r="234">
          <cell r="A234" t="str">
            <v>5 S 02 540 51</v>
          </cell>
          <cell r="B234" t="str">
            <v xml:space="preserve">Serviço: CBUQ - CAPA DE ROLAMENTO AC/BC                                                                                                                                                                          </v>
          </cell>
          <cell r="C234" t="str">
            <v xml:space="preserve"> Unid: T     </v>
          </cell>
          <cell r="D234">
            <v>114.67999999999999</v>
          </cell>
        </row>
        <row r="235">
          <cell r="A235" t="str">
            <v>5 S 02 905 00</v>
          </cell>
          <cell r="B235" t="str">
            <v xml:space="preserve">Serviço: REMOÇÃO MECANIZADA DE REVESTIMENTO BETUMINOSO                                                                                                                                                           </v>
          </cell>
          <cell r="C235" t="str">
            <v xml:space="preserve"> Unid: M3    </v>
          </cell>
          <cell r="D235">
            <v>12.45</v>
          </cell>
        </row>
        <row r="236">
          <cell r="A236" t="str">
            <v>5 S 02 906 00</v>
          </cell>
          <cell r="B236" t="str">
            <v xml:space="preserve">Serviço: REMOÇÃO MECANIZADA DA CAMADA GRANULAR DO PAVIMENTO                                                                                                                                                      </v>
          </cell>
          <cell r="C236" t="str">
            <v xml:space="preserve"> Unid: M3    </v>
          </cell>
          <cell r="D236">
            <v>7.9700000000000006</v>
          </cell>
        </row>
        <row r="237">
          <cell r="A237" t="str">
            <v>5 S 02 908 00</v>
          </cell>
          <cell r="B237" t="str">
            <v xml:space="preserve">Serviço: ARRANCAMENTO E REMOÇÃO DE PARALELEPÍPEDOS                                                                                                                                                               </v>
          </cell>
          <cell r="C237" t="str">
            <v xml:space="preserve"> Unid: M2    </v>
          </cell>
          <cell r="D237">
            <v>18.88</v>
          </cell>
        </row>
        <row r="238">
          <cell r="A238" t="str">
            <v>5 S 02 909 00</v>
          </cell>
          <cell r="B238" t="str">
            <v xml:space="preserve">Serviço: ARRANCAMENTO E REMOÇÃO DE MEIOS-FIOS                                                                                                                                                                    </v>
          </cell>
          <cell r="C238" t="str">
            <v xml:space="preserve"> Unid: M3    </v>
          </cell>
          <cell r="D238">
            <v>103.24000000000001</v>
          </cell>
        </row>
        <row r="239">
          <cell r="A239" t="str">
            <v>5 S 02 990 12</v>
          </cell>
          <cell r="B239" t="str">
            <v xml:space="preserve">Serviço: FRESAGEM DESCONTINUA REVESTIMENTO BETUMINOSO                                                                                                                                                            </v>
          </cell>
          <cell r="C239" t="str">
            <v xml:space="preserve"> Unid: M3    </v>
          </cell>
          <cell r="D239">
            <v>180.13</v>
          </cell>
        </row>
        <row r="240">
          <cell r="A240" t="str">
            <v>5 S 02 993 10</v>
          </cell>
          <cell r="B240" t="str">
            <v xml:space="preserve">Serviço: RECICLAGEM C/ CIMENTO E BRITA E INCORP. REV.                                                                                                                                      </v>
          </cell>
          <cell r="C240" t="str">
            <v xml:space="preserve"> Unid: M3    </v>
          </cell>
          <cell r="D240">
            <v>113.78999999999999</v>
          </cell>
        </row>
        <row r="241">
          <cell r="A241" t="str">
            <v>5 S 04 311 12</v>
          </cell>
          <cell r="B241" t="str">
            <v xml:space="preserve">Serviço: BUEIRO MET. S/ INTERRUPÇÃO DE TRÁFEGO D= 1,20 M REV. EPOXI                                                                                                                                              </v>
          </cell>
          <cell r="C241" t="str">
            <v xml:space="preserve"> Unid: M     </v>
          </cell>
          <cell r="D241">
            <v>2325.9899999999998</v>
          </cell>
        </row>
        <row r="242">
          <cell r="A242" t="str">
            <v>5 S 04 311 16</v>
          </cell>
          <cell r="B242" t="str">
            <v xml:space="preserve">Serviço: BUEIRO MET. S/ INTERRUPÇÃO DE TRÁFEGO D= 1,60 M REV. EPOXI                                                                                                                                              </v>
          </cell>
          <cell r="C242" t="str">
            <v xml:space="preserve"> Unid: M     </v>
          </cell>
          <cell r="D242">
            <v>3079.3799999999997</v>
          </cell>
        </row>
        <row r="243">
          <cell r="A243" t="str">
            <v>5 S 04 999 01</v>
          </cell>
          <cell r="B243" t="str">
            <v xml:space="preserve">Serviço: REMOÇÃO DE BUEIROS EXISTENTES                                                                                                                                                                           </v>
          </cell>
          <cell r="C243" t="str">
            <v xml:space="preserve"> Unid: M     </v>
          </cell>
          <cell r="D243">
            <v>59.53</v>
          </cell>
        </row>
        <row r="244">
          <cell r="A244" t="str">
            <v>5 S 04 999 07</v>
          </cell>
          <cell r="B244" t="str">
            <v xml:space="preserve">Serviço: DEMOLIÇÃO DE DISPOSITIVOS DE CONCRETO SIMPLES                                                                                                                                                           </v>
          </cell>
          <cell r="C244" t="str">
            <v xml:space="preserve"> Unid: M3    </v>
          </cell>
          <cell r="D244">
            <v>117.60000000000001</v>
          </cell>
        </row>
        <row r="245">
          <cell r="A245" t="str">
            <v>5 S 04 999 08</v>
          </cell>
          <cell r="B245" t="str">
            <v xml:space="preserve">Serviço: DEMOLIÇÃO DE DISPOSITIVOS DE CONCRETO ARMADO                                                                                                                                                            </v>
          </cell>
          <cell r="C245" t="str">
            <v xml:space="preserve"> Unid: M3    </v>
          </cell>
          <cell r="D245">
            <v>461.34</v>
          </cell>
        </row>
        <row r="246">
          <cell r="A246" t="str">
            <v>5 S 04 999 54</v>
          </cell>
          <cell r="B246" t="str">
            <v xml:space="preserve">Serviço: RESTAURAÇÃO DE DISPOSITIVOS DANIFICADOS C/CONCR. FCK= 15 MPA AC/BC                                                                                                                                      </v>
          </cell>
          <cell r="C246" t="str">
            <v xml:space="preserve"> Unid: M3    </v>
          </cell>
          <cell r="D246">
            <v>466.24</v>
          </cell>
        </row>
        <row r="247">
          <cell r="A247" t="str">
            <v>5 S 05 100 00</v>
          </cell>
          <cell r="B247" t="str">
            <v xml:space="preserve">Serviço: ENLEIVAMENTO                                                                                                                                                                                            </v>
          </cell>
          <cell r="C247" t="str">
            <v xml:space="preserve"> Unid: M2    </v>
          </cell>
          <cell r="D247">
            <v>6.54</v>
          </cell>
        </row>
        <row r="248">
          <cell r="A248" t="str">
            <v>5 S 05 102 00</v>
          </cell>
          <cell r="B248" t="str">
            <v xml:space="preserve">Serviço: HIDROSSEMEADURA                                                                                                                                                                                         </v>
          </cell>
          <cell r="C248" t="str">
            <v xml:space="preserve"> Unid: M2    </v>
          </cell>
          <cell r="D248">
            <v>0.98000000000000009</v>
          </cell>
        </row>
        <row r="249">
          <cell r="A249" t="str">
            <v>5 S 05 300 01</v>
          </cell>
          <cell r="B249" t="str">
            <v xml:space="preserve">Serviço: ALVENARIA DE PEDRA ARRUMADA                                                                                                                                                                             </v>
          </cell>
          <cell r="C249" t="str">
            <v xml:space="preserve"> Unid: M3    </v>
          </cell>
          <cell r="D249">
            <v>192.85000000000002</v>
          </cell>
        </row>
        <row r="250">
          <cell r="A250" t="str">
            <v>5 S 05 301 50</v>
          </cell>
          <cell r="B250" t="str">
            <v xml:space="preserve">Serviço: ALVENARIA DE PEDRA ARGAMASSADA AC/PC                                                                                                                                                                    </v>
          </cell>
          <cell r="C250" t="str">
            <v xml:space="preserve"> Unid: M3    </v>
          </cell>
          <cell r="D250">
            <v>295.27</v>
          </cell>
        </row>
        <row r="251">
          <cell r="A251" t="str">
            <v>5 S 06 400 51</v>
          </cell>
          <cell r="B251" t="str">
            <v xml:space="preserve">Serviço: CERCAS DE ARAME FARPADO C/ MOURÃO CONCR. SEÇÃO QUADRADA AC/BC                                                                                                                                           </v>
          </cell>
          <cell r="C251" t="str">
            <v xml:space="preserve"> Unid: M     </v>
          </cell>
          <cell r="D251">
            <v>24.37</v>
          </cell>
        </row>
      </sheetData>
      <sheetData sheetId="2"/>
      <sheetData sheetId="3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EMPRESA"/>
      <sheetName val="CUSTO EMPRESA"/>
      <sheetName val="RESUMO"/>
      <sheetName val="KANAFLEX"/>
      <sheetName val="NOVOTUB"/>
      <sheetName val="MEDIDAS"/>
      <sheetName val="CUSTO ZONA SUL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1</v>
          </cell>
          <cell r="B3">
            <v>518494.27792361024</v>
          </cell>
          <cell r="C3">
            <v>562145.609613879</v>
          </cell>
          <cell r="D3">
            <v>1080639.8875374892</v>
          </cell>
          <cell r="E3">
            <v>1242735.8706681125</v>
          </cell>
          <cell r="F3">
            <v>56.388719730680833</v>
          </cell>
          <cell r="G3">
            <v>61.136009745935723</v>
          </cell>
          <cell r="H3">
            <v>117.52472947661656</v>
          </cell>
          <cell r="I3">
            <v>64.847027690282957</v>
          </cell>
          <cell r="J3">
            <v>70.306411207826073</v>
          </cell>
          <cell r="K3">
            <v>135.15343889810902</v>
          </cell>
          <cell r="L3">
            <v>68.089379074797108</v>
          </cell>
          <cell r="M3">
            <v>73.821731768217376</v>
          </cell>
          <cell r="N3">
            <v>141.91111084301448</v>
          </cell>
        </row>
        <row r="4">
          <cell r="A4">
            <v>2</v>
          </cell>
          <cell r="B4">
            <v>186254.49299436976</v>
          </cell>
          <cell r="C4">
            <v>184020.52844882343</v>
          </cell>
          <cell r="D4">
            <v>370275.0214431932</v>
          </cell>
          <cell r="E4">
            <v>425816.27465967217</v>
          </cell>
          <cell r="F4">
            <v>49.734177034544665</v>
          </cell>
          <cell r="G4">
            <v>49.137657796748577</v>
          </cell>
          <cell r="H4">
            <v>98.871834831293242</v>
          </cell>
          <cell r="I4">
            <v>57.19430358972636</v>
          </cell>
          <cell r="J4">
            <v>56.508306466260862</v>
          </cell>
          <cell r="K4">
            <v>113.70261005598722</v>
          </cell>
          <cell r="L4">
            <v>60.054018769212682</v>
          </cell>
          <cell r="M4">
            <v>59.333721789573907</v>
          </cell>
          <cell r="N4">
            <v>119.38774055878659</v>
          </cell>
        </row>
        <row r="5">
          <cell r="A5">
            <v>3</v>
          </cell>
          <cell r="B5">
            <v>29480.41258811548</v>
          </cell>
          <cell r="C5">
            <v>28320.395229736103</v>
          </cell>
          <cell r="D5">
            <v>57800.807817851586</v>
          </cell>
          <cell r="E5">
            <v>66470.928990529312</v>
          </cell>
          <cell r="F5">
            <v>47.549052561476579</v>
          </cell>
          <cell r="G5">
            <v>45.678056822155007</v>
          </cell>
          <cell r="H5">
            <v>93.227109383631586</v>
          </cell>
          <cell r="I5">
            <v>54.681410445698063</v>
          </cell>
          <cell r="J5">
            <v>52.529765345478253</v>
          </cell>
          <cell r="K5">
            <v>107.21117579117632</v>
          </cell>
          <cell r="L5">
            <v>57.415480967982965</v>
          </cell>
          <cell r="M5">
            <v>55.156253612752167</v>
          </cell>
          <cell r="N5">
            <v>112.57173458073513</v>
          </cell>
        </row>
        <row r="6">
          <cell r="A6">
            <v>4</v>
          </cell>
          <cell r="B6">
            <v>39865.056278103984</v>
          </cell>
          <cell r="C6">
            <v>36288.611496707745</v>
          </cell>
          <cell r="D6">
            <v>76153.667774811736</v>
          </cell>
          <cell r="E6">
            <v>87576.717941033494</v>
          </cell>
          <cell r="F6">
            <v>42.409634338408495</v>
          </cell>
          <cell r="G6">
            <v>38.604905847561433</v>
          </cell>
          <cell r="H6">
            <v>81.014540185969935</v>
          </cell>
          <cell r="I6">
            <v>48.771079489169765</v>
          </cell>
          <cell r="J6">
            <v>44.395641724695643</v>
          </cell>
          <cell r="K6">
            <v>93.166721213865401</v>
          </cell>
          <cell r="L6">
            <v>51.209633463628258</v>
          </cell>
          <cell r="M6">
            <v>46.61542381093043</v>
          </cell>
          <cell r="N6">
            <v>97.825057274558688</v>
          </cell>
        </row>
        <row r="7">
          <cell r="A7">
            <v>9</v>
          </cell>
          <cell r="B7">
            <v>562517.81878119963</v>
          </cell>
          <cell r="C7">
            <v>527913.33489730232</v>
          </cell>
          <cell r="D7">
            <v>1090431.153678502</v>
          </cell>
          <cell r="E7">
            <v>1253995.8267302772</v>
          </cell>
          <cell r="F7">
            <v>61.176489263860752</v>
          </cell>
          <cell r="G7">
            <v>57.413086992637552</v>
          </cell>
          <cell r="H7">
            <v>118.5895762564983</v>
          </cell>
          <cell r="I7">
            <v>70.35296265343986</v>
          </cell>
          <cell r="J7">
            <v>66.025050041533177</v>
          </cell>
          <cell r="K7">
            <v>136.37801269497305</v>
          </cell>
          <cell r="L7">
            <v>73.870610786111854</v>
          </cell>
          <cell r="M7">
            <v>69.326302543609842</v>
          </cell>
          <cell r="N7">
            <v>143.1969133297217</v>
          </cell>
        </row>
        <row r="8">
          <cell r="A8">
            <v>10</v>
          </cell>
          <cell r="B8">
            <v>184553.81575352681</v>
          </cell>
          <cell r="C8">
            <v>173072.66133394209</v>
          </cell>
          <cell r="D8">
            <v>357626.4770874689</v>
          </cell>
          <cell r="E8">
            <v>411270.44865058921</v>
          </cell>
          <cell r="F8">
            <v>49.280057611088601</v>
          </cell>
          <cell r="G8">
            <v>46.214328794110038</v>
          </cell>
          <cell r="H8">
            <v>95.49438640519864</v>
          </cell>
          <cell r="I8">
            <v>56.67206625275189</v>
          </cell>
          <cell r="J8">
            <v>53.146478113226543</v>
          </cell>
          <cell r="K8">
            <v>109.81854436597843</v>
          </cell>
          <cell r="L8">
            <v>59.505669565389489</v>
          </cell>
          <cell r="M8">
            <v>55.803802018887872</v>
          </cell>
          <cell r="N8">
            <v>115.30947158427736</v>
          </cell>
        </row>
        <row r="9">
          <cell r="A9">
            <v>11</v>
          </cell>
          <cell r="B9">
            <v>29696.756146515567</v>
          </cell>
          <cell r="C9">
            <v>25940.466250804697</v>
          </cell>
          <cell r="D9">
            <v>55637.222397320264</v>
          </cell>
          <cell r="E9">
            <v>63982.8057569183</v>
          </cell>
          <cell r="F9">
            <v>47.897993784702528</v>
          </cell>
          <cell r="G9">
            <v>41.839461694846285</v>
          </cell>
          <cell r="H9">
            <v>89.737455479548814</v>
          </cell>
          <cell r="I9">
            <v>55.082692852407902</v>
          </cell>
          <cell r="J9">
            <v>48.115380949073227</v>
          </cell>
          <cell r="K9">
            <v>103.19807380148113</v>
          </cell>
          <cell r="L9">
            <v>57.836827495028302</v>
          </cell>
          <cell r="M9">
            <v>50.521149996526894</v>
          </cell>
          <cell r="N9">
            <v>108.3579774915552</v>
          </cell>
        </row>
        <row r="10">
          <cell r="A10">
            <v>12</v>
          </cell>
          <cell r="B10">
            <v>41691.192980817468</v>
          </cell>
          <cell r="C10">
            <v>34711.758439847574</v>
          </cell>
          <cell r="D10">
            <v>76402.951420665049</v>
          </cell>
          <cell r="E10">
            <v>87863.394133764799</v>
          </cell>
          <cell r="F10">
            <v>44.352332958316453</v>
          </cell>
          <cell r="G10">
            <v>36.927402595582528</v>
          </cell>
          <cell r="H10">
            <v>81.279735553898973</v>
          </cell>
          <cell r="I10">
            <v>51.005182902063915</v>
          </cell>
          <cell r="J10">
            <v>42.466512984919902</v>
          </cell>
          <cell r="K10">
            <v>93.471695886983809</v>
          </cell>
          <cell r="L10">
            <v>53.555442047167112</v>
          </cell>
          <cell r="M10">
            <v>44.589838634165901</v>
          </cell>
          <cell r="N10">
            <v>98.14528068133302</v>
          </cell>
        </row>
        <row r="14">
          <cell r="D14">
            <v>1584869.384573346</v>
          </cell>
          <cell r="E14">
            <v>1822599.7922593474</v>
          </cell>
        </row>
        <row r="16">
          <cell r="E16">
            <v>237730.40768600139</v>
          </cell>
        </row>
        <row r="18">
          <cell r="E18">
            <v>0.14999999999999969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o"/>
      <sheetName val="Qd03_Calc"/>
      <sheetName val="Qd031"/>
      <sheetName val="Qd032"/>
      <sheetName val="Qd033"/>
      <sheetName val="Qd034"/>
      <sheetName val="Qd035"/>
      <sheetName val="Qd036"/>
      <sheetName val="Qd037"/>
      <sheetName val="Qd041"/>
      <sheetName val="Qd042"/>
      <sheetName val="Valor kapa"/>
      <sheetName val="Qd05 Preço"/>
      <sheetName val="Qd06"/>
      <sheetName val="Qd07"/>
      <sheetName val="Qd08"/>
      <sheetName val="Qd09"/>
      <sheetName val="Qd10"/>
      <sheetName val="Qd11"/>
      <sheetName val="Qd12"/>
      <sheetName val="Qd078"/>
      <sheetName val="Qd111"/>
      <sheetName val="Qd112"/>
      <sheetName val="Qd121"/>
      <sheetName val="Qd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3">
          <cell r="B33">
            <v>7.4999999999999997E-2</v>
          </cell>
        </row>
        <row r="36">
          <cell r="B36">
            <v>7.6499999999999999E-2</v>
          </cell>
        </row>
      </sheetData>
      <sheetData sheetId="13">
        <row r="12">
          <cell r="C12">
            <v>4000</v>
          </cell>
        </row>
        <row r="14">
          <cell r="C14">
            <v>3000</v>
          </cell>
        </row>
        <row r="16">
          <cell r="C16">
            <v>1850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o"/>
      <sheetName val="Qd03_Calc"/>
      <sheetName val="Qd031"/>
      <sheetName val="Qd032"/>
      <sheetName val="Qd033"/>
      <sheetName val="Qd034"/>
      <sheetName val="Qd035"/>
      <sheetName val="Qd036"/>
      <sheetName val="Qd037"/>
      <sheetName val="Qd041"/>
      <sheetName val="Qd042"/>
      <sheetName val="Valor kapa"/>
      <sheetName val="Qd05 Preço"/>
      <sheetName val="Qd06"/>
      <sheetName val="Qd07"/>
      <sheetName val="Qd08"/>
      <sheetName val="Qd09"/>
      <sheetName val="Qd10"/>
      <sheetName val="Qd11"/>
      <sheetName val="Qd12"/>
      <sheetName val="Qd078"/>
      <sheetName val="Qd111"/>
      <sheetName val="Qd112"/>
      <sheetName val="Qd121"/>
      <sheetName val="Qd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3">
          <cell r="B33">
            <v>7.4999999999999997E-2</v>
          </cell>
        </row>
        <row r="36">
          <cell r="B36">
            <v>7.6499999999999999E-2</v>
          </cell>
        </row>
      </sheetData>
      <sheetData sheetId="13">
        <row r="12">
          <cell r="C12">
            <v>4000</v>
          </cell>
        </row>
        <row r="14">
          <cell r="C14">
            <v>3000</v>
          </cell>
        </row>
        <row r="16">
          <cell r="C16">
            <v>1850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  <sheetName val="Qd05 Preço"/>
      <sheetName val="Qd06"/>
      <sheetName val="RESUMO_AUT1"/>
      <sheetName val="PROJETO"/>
      <sheetName val="Compactação  botafora"/>
      <sheetName val="FX-B-REST"/>
      <sheetName val="CUSTO ZONA SUL"/>
      <sheetName val="Mat"/>
    </sheetNames>
    <sheetDataSet>
      <sheetData sheetId="0">
        <row r="3">
          <cell r="A3">
            <v>4</v>
          </cell>
        </row>
      </sheetData>
      <sheetData sheetId="1">
        <row r="3">
          <cell r="A3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>
            <v>4</v>
          </cell>
        </row>
      </sheetData>
      <sheetData sheetId="19">
        <row r="3">
          <cell r="A3">
            <v>4</v>
          </cell>
        </row>
      </sheetData>
      <sheetData sheetId="20" refreshError="1">
        <row r="3">
          <cell r="A3">
            <v>4</v>
          </cell>
          <cell r="B3">
            <v>8.0329999999999995</v>
          </cell>
        </row>
        <row r="4">
          <cell r="B4">
            <v>6.57</v>
          </cell>
        </row>
        <row r="5">
          <cell r="B5">
            <v>5.3609999999999998</v>
          </cell>
        </row>
        <row r="6">
          <cell r="B6">
            <v>4.9109999999999996</v>
          </cell>
        </row>
        <row r="7">
          <cell r="B7">
            <v>4.0279999999999996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ODE"/>
      <sheetName val="ROSTO"/>
      <sheetName val="ROSTO I"/>
      <sheetName val="REP SUP"/>
      <sheetName val="REP PROF"/>
      <sheetName val="FRESA"/>
      <sheetName val="BUEIRO"/>
      <sheetName val="SINALIZAÇÃO VERTICAL"/>
      <sheetName val="CAPA PIS "/>
      <sheetName val="MICRO"/>
      <sheetName val="LAMA ASFÁLTICA"/>
      <sheetName val="MATBET"/>
      <sheetName val="MOBCANT"/>
      <sheetName val="PINTURA"/>
      <sheetName val="MAN"/>
      <sheetName val="CSV"/>
      <sheetName val="1CAPA"/>
      <sheetName val="2SUMÁRIO"/>
      <sheetName val="2APRES"/>
      <sheetName val="3APRES1"/>
      <sheetName val="4MAPA"/>
      <sheetName val="5DC"/>
      <sheetName val="6C FIN"/>
      <sheetName val="7CONT FIN"/>
      <sheetName val="CONT NE"/>
      <sheetName val="8C FIS"/>
      <sheetName val="9CONT FIS"/>
      <sheetName val="10AV FIS"/>
      <sheetName val="11PLUV"/>
      <sheetName val="12RH"/>
      <sheetName val="13EQ"/>
      <sheetName val="14IVE"/>
      <sheetName val="IVE MICRO"/>
      <sheetName val="IVE CBUQ"/>
      <sheetName val="COMENT"/>
      <sheetName val="CUSTO ZONA SUL"/>
    </sheetNames>
    <sheetDataSet>
      <sheetData sheetId="0" refreshError="1">
        <row r="5">
          <cell r="K5" t="str">
            <v>5.ª M.P. (01/09/07 a 30/09/07)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"/>
      <sheetName val="SH - Definitiva Legendas "/>
      <sheetName val="SV"/>
      <sheetName val="Cadastro Sinalização"/>
    </sheetNames>
    <definedNames>
      <definedName name="_____QQ2" refersTo="#REF!"/>
      <definedName name="___QQ2" refersTo="#REF!"/>
      <definedName name="__QQ2" refersTo="#REF!"/>
      <definedName name="__tt1" refersTo="#REF!"/>
      <definedName name="_QQ2" refersTo="#REF!"/>
      <definedName name="AB" refersTo="#REF!"/>
      <definedName name="Agosto" refersTo="#REF!"/>
      <definedName name="AvFisZero" refersTo="#REF!"/>
      <definedName name="mm" refersTo="#REF!"/>
      <definedName name="MODEXT" refersTo="#REF!"/>
      <definedName name="OIDE" refersTo="#REF!"/>
      <definedName name="OTKI" refersTo="#REF!"/>
      <definedName name="WEWR" refersTo="#REF!"/>
    </definedNames>
    <sheetDataSet>
      <sheetData sheetId="0">
        <row r="282">
          <cell r="Q282">
            <v>29498.574999999968</v>
          </cell>
        </row>
      </sheetData>
      <sheetData sheetId="1"/>
      <sheetData sheetId="2">
        <row r="491">
          <cell r="I491">
            <v>1</v>
          </cell>
        </row>
      </sheetData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ORÇA"/>
      <sheetName val="CFF"/>
      <sheetName val="TLB5M3"/>
      <sheetName val="TLMR"/>
      <sheetName val="TLC4T"/>
      <sheetName val="TLMBF"/>
      <sheetName val="TLÁGUA"/>
      <sheetName val="ASF"/>
      <sheetName val="CS"/>
      <sheetName val="EQP"/>
      <sheetName val="qorcamentodnerL1"/>
    </sheetNames>
    <sheetDataSet>
      <sheetData sheetId="0" refreshError="1">
        <row r="3">
          <cell r="B3" t="str">
            <v>BR-418 / BA</v>
          </cell>
        </row>
        <row r="4">
          <cell r="I4">
            <v>38777</v>
          </cell>
        </row>
        <row r="6">
          <cell r="B6" t="str">
            <v>Km 84,5 / 123,9</v>
          </cell>
        </row>
        <row r="9">
          <cell r="H9" t="str">
            <v>TRABALHO</v>
          </cell>
        </row>
        <row r="10">
          <cell r="H10">
            <v>630.4</v>
          </cell>
        </row>
        <row r="11">
          <cell r="H11">
            <v>630.4</v>
          </cell>
        </row>
        <row r="12">
          <cell r="H12">
            <v>630.4</v>
          </cell>
        </row>
        <row r="13">
          <cell r="H13">
            <v>630.4</v>
          </cell>
        </row>
        <row r="14">
          <cell r="H14">
            <v>630.4</v>
          </cell>
        </row>
        <row r="15">
          <cell r="H15">
            <v>630.4</v>
          </cell>
        </row>
        <row r="17">
          <cell r="H17">
            <v>315.2</v>
          </cell>
        </row>
        <row r="18">
          <cell r="H18">
            <v>252.16</v>
          </cell>
        </row>
        <row r="19">
          <cell r="H19">
            <v>63.04</v>
          </cell>
        </row>
        <row r="20">
          <cell r="H20">
            <v>315.2</v>
          </cell>
        </row>
        <row r="21">
          <cell r="H21">
            <v>63.04</v>
          </cell>
        </row>
        <row r="22">
          <cell r="H22">
            <v>315.2</v>
          </cell>
        </row>
        <row r="23">
          <cell r="H23">
            <v>63.04</v>
          </cell>
        </row>
        <row r="25">
          <cell r="H25">
            <v>39400</v>
          </cell>
        </row>
        <row r="26">
          <cell r="H26">
            <v>39400</v>
          </cell>
        </row>
        <row r="27">
          <cell r="H27">
            <v>39400</v>
          </cell>
        </row>
        <row r="29">
          <cell r="H29">
            <v>150</v>
          </cell>
        </row>
        <row r="30">
          <cell r="H30">
            <v>200</v>
          </cell>
        </row>
        <row r="31">
          <cell r="H31">
            <v>150</v>
          </cell>
        </row>
        <row r="32">
          <cell r="H32">
            <v>12561.684999999999</v>
          </cell>
        </row>
        <row r="33">
          <cell r="H33">
            <v>4000</v>
          </cell>
        </row>
        <row r="34">
          <cell r="H34">
            <v>4000</v>
          </cell>
        </row>
        <row r="35">
          <cell r="H35">
            <v>4000</v>
          </cell>
        </row>
        <row r="36">
          <cell r="H36">
            <v>600</v>
          </cell>
        </row>
        <row r="37">
          <cell r="H37">
            <v>6000</v>
          </cell>
        </row>
        <row r="38">
          <cell r="H38">
            <v>472.8</v>
          </cell>
        </row>
        <row r="39">
          <cell r="H39">
            <v>3152</v>
          </cell>
        </row>
        <row r="40">
          <cell r="H40">
            <v>630.4</v>
          </cell>
        </row>
        <row r="41">
          <cell r="H41">
            <v>788</v>
          </cell>
        </row>
        <row r="42">
          <cell r="H42">
            <v>39.4</v>
          </cell>
        </row>
        <row r="43">
          <cell r="H43">
            <v>39.4</v>
          </cell>
        </row>
        <row r="44">
          <cell r="H44">
            <v>20000</v>
          </cell>
        </row>
        <row r="45">
          <cell r="H45">
            <v>109354.14</v>
          </cell>
        </row>
        <row r="46">
          <cell r="H46">
            <v>18532.189999999999</v>
          </cell>
        </row>
        <row r="47">
          <cell r="H47">
            <v>109354.14</v>
          </cell>
        </row>
        <row r="48">
          <cell r="H48">
            <v>18532.189999999999</v>
          </cell>
        </row>
        <row r="49">
          <cell r="H49">
            <v>18532.189999999999</v>
          </cell>
        </row>
        <row r="51">
          <cell r="H51">
            <v>1</v>
          </cell>
        </row>
        <row r="52">
          <cell r="H52">
            <v>2</v>
          </cell>
        </row>
        <row r="54">
          <cell r="H54">
            <v>21842.214913069285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 1 (3)"/>
      <sheetName val="Memorial descritivo (2)"/>
      <sheetName val="RESUMO-DVOP (2)"/>
      <sheetName val="Aditivo DVOP"/>
      <sheetName val="Aditivo DVOP (2)"/>
      <sheetName val="Aditivo DVOP (4)"/>
      <sheetName val="Resumo Aditivo"/>
      <sheetName val="RESUMO"/>
      <sheetName val="Cronograma"/>
      <sheetName val="Leis sociais"/>
      <sheetName val="Plan2"/>
      <sheetName val="LOTE 1"/>
      <sheetName val="RELATÓRIO"/>
      <sheetName val="RESUMO-DVOP"/>
      <sheetName val="REAJU"/>
      <sheetName val="Crono Físico-Financeiro"/>
      <sheetName val="Plan3"/>
      <sheetName val="Memorial descritivo"/>
      <sheetName val="LOTE 1 (2)"/>
      <sheetName val="Desmat 0,15"/>
      <sheetName val="RESUMO_DVOP"/>
      <sheetName val="FRESAG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U-LOTE 30"/>
      <sheetName val="Dados"/>
      <sheetName val="CPU-Lote 30-básico"/>
      <sheetName val="Plan2"/>
      <sheetName val="Cpu"/>
      <sheetName val="CHE"/>
      <sheetName val="MObra"/>
      <sheetName val="Crono"/>
      <sheetName val="BDI"/>
      <sheetName val="EncSoc"/>
      <sheetName val="Cadastros"/>
      <sheetName val="QTR"/>
      <sheetName val="Resumo"/>
      <sheetName val="Planilha"/>
      <sheetName val="TABELA"/>
      <sheetName val="PROJETO"/>
      <sheetName val="Localização"/>
      <sheetName val="Gráfico Linear"/>
      <sheetName val="KM 455,2 AO 506,2 E 518 A 525,2"/>
      <sheetName val="569,2 AO 539,1"/>
      <sheetName val="PATO GERAL"/>
      <sheetName val="QUADRO DE QUANTIDADES"/>
      <sheetName val="CRONOGRAMAFISICOFINANCEIRO"/>
      <sheetName val="Quadro Gerest BR_146"/>
      <sheetName val="Transporte Mat Bet. - NOVO "/>
      <sheetName val="Preços Mat. Betuminoso"/>
      <sheetName val="Mob_ e Desm_MODELO_2"/>
      <sheetName val="Instalação Provisória BR-146"/>
      <sheetName val="PROJETO BR_146 (2)"/>
      <sheetName val="Transp.LocalBasc BR-146"/>
      <sheetName val="T_MATERIAL REMENDOS BR_146"/>
      <sheetName val="TranspComercialBascRod.P BR-146"/>
      <sheetName val="TranspComercBascRod.NãoPaBR-146"/>
      <sheetName val="TranspComercialCarroBR-146"/>
      <sheetName val="TranspLocalCarroceriaBR-146"/>
      <sheetName val="INVENTÁRIOS"/>
      <sheetName val="Recomp_ Correção Defeito BR146"/>
      <sheetName val="_Remoção Manual Barreira BR146"/>
      <sheetName val="recomp manual aterro BR146"/>
      <sheetName val="Defensa Metálica BR146"/>
      <sheetName val="Descida dagua BR146"/>
      <sheetName val="GRAMA EM LEIVAS BR146"/>
      <sheetName val="Escavação Manual BR146"/>
      <sheetName val="Limpeza de Valeta de Corte"/>
      <sheetName val="Concreto e Forma BR146"/>
      <sheetName val="Recomp Camad Granular Pav BR146"/>
      <sheetName val="PONTES 146"/>
      <sheetName val="limpeza_Desobst146"/>
      <sheetName val="QUADRORESUMONÃO"/>
      <sheetName val="assentamento dreno profundo NÃO"/>
      <sheetName val="PQ"/>
    </sheetNames>
    <sheetDataSet>
      <sheetData sheetId="0" refreshError="1"/>
      <sheetData sheetId="1" refreshError="1">
        <row r="1">
          <cell r="B1" t="str">
            <v>035/2004-08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Plan2"/>
      <sheetName val="DIPRVS12"/>
      <sheetName val="RESUMO_AUT1"/>
      <sheetName val="C"/>
      <sheetName val="Teor"/>
      <sheetName val="PROJETO"/>
      <sheetName val="lista_comp"/>
      <sheetName val="Equipamentos"/>
      <sheetName val="dez00"/>
      <sheetName val="COMPOS1"/>
      <sheetName val="DADOS DA CURVA S"/>
      <sheetName val="Especif"/>
      <sheetName val="RESUMO_DVOP"/>
    </sheetNames>
    <sheetDataSet>
      <sheetData sheetId="0">
        <row r="13">
          <cell r="B13" t="str">
            <v>TERRAPLENAGEM</v>
          </cell>
        </row>
      </sheetData>
      <sheetData sheetId="1" refreshError="1">
        <row r="3">
          <cell r="B3" t="str">
            <v>Atividades Auxiliares ou Básica</v>
          </cell>
        </row>
        <row r="13">
          <cell r="A13" t="str">
            <v>1 A 00 001 90</v>
          </cell>
          <cell r="B13" t="str">
            <v>TERRAPLENAGEM</v>
          </cell>
          <cell r="C13">
            <v>0</v>
          </cell>
        </row>
        <row r="14">
          <cell r="A14" t="str">
            <v>5 S 01 000 00</v>
          </cell>
          <cell r="B14" t="str">
            <v>Desm. dest. e limp. áreas c/ arv. diam. até 0,15m</v>
          </cell>
          <cell r="C14" t="str">
            <v>m2</v>
          </cell>
          <cell r="D14">
            <v>69600</v>
          </cell>
        </row>
        <row r="15">
          <cell r="A15" t="str">
            <v>5 S 01 100 10</v>
          </cell>
          <cell r="B15" t="str">
            <v>Esc. carga tr. mat 1a c. DMT 200 a 400m c/carreg</v>
          </cell>
          <cell r="C15" t="str">
            <v>m3</v>
          </cell>
          <cell r="D15">
            <v>104400</v>
          </cell>
        </row>
        <row r="16">
          <cell r="A16" t="str">
            <v>5 S 01 510 00</v>
          </cell>
          <cell r="B16" t="str">
            <v>Compactação de aterros a 95% proctor normal</v>
          </cell>
          <cell r="C16" t="str">
            <v>m3</v>
          </cell>
          <cell r="D16">
            <v>57450</v>
          </cell>
        </row>
        <row r="17">
          <cell r="A17" t="str">
            <v>5 S 01 511 00</v>
          </cell>
          <cell r="B17" t="str">
            <v>Compactação de aterros a 100% proctor normal</v>
          </cell>
          <cell r="C17" t="str">
            <v>m3</v>
          </cell>
          <cell r="D17">
            <v>31212.5</v>
          </cell>
        </row>
        <row r="18">
          <cell r="A18" t="str">
            <v>1 A 00 002 07</v>
          </cell>
          <cell r="B18">
            <v>0</v>
          </cell>
          <cell r="C18">
            <v>0</v>
          </cell>
        </row>
        <row r="19">
          <cell r="A19" t="str">
            <v>1 A 00 002 08</v>
          </cell>
          <cell r="B19" t="str">
            <v>PAVIMENTAÇÃO</v>
          </cell>
          <cell r="C19">
            <v>0</v>
          </cell>
        </row>
        <row r="20">
          <cell r="A20" t="str">
            <v>5 S 02 110 00</v>
          </cell>
          <cell r="B20" t="str">
            <v>Regularização do subleito</v>
          </cell>
          <cell r="C20" t="str">
            <v>m2</v>
          </cell>
          <cell r="D20">
            <v>87000</v>
          </cell>
        </row>
        <row r="21">
          <cell r="A21" t="str">
            <v>5 S 02 200 00</v>
          </cell>
          <cell r="B21" t="str">
            <v>Sub-base solo estabilizado granul. s/ mistura</v>
          </cell>
          <cell r="C21" t="str">
            <v>m3</v>
          </cell>
          <cell r="D21">
            <v>17922</v>
          </cell>
        </row>
        <row r="22">
          <cell r="A22" t="str">
            <v>5 S 02 200 01</v>
          </cell>
          <cell r="B22" t="str">
            <v>Base solo estabilizado granul. s/ mistura</v>
          </cell>
          <cell r="C22" t="str">
            <v>m3</v>
          </cell>
          <cell r="D22">
            <v>18966</v>
          </cell>
        </row>
        <row r="23">
          <cell r="A23" t="str">
            <v>1 A 00 002 60</v>
          </cell>
          <cell r="B23">
            <v>0</v>
          </cell>
          <cell r="C23">
            <v>0</v>
          </cell>
        </row>
        <row r="24">
          <cell r="A24" t="str">
            <v>1 A 00 002 90</v>
          </cell>
          <cell r="B24" t="str">
            <v>TRANSPORTES</v>
          </cell>
        </row>
        <row r="25">
          <cell r="A25" t="str">
            <v>5 S 09 001 07</v>
          </cell>
          <cell r="B25" t="str">
            <v>Transporte local em rodov. não pavim.</v>
          </cell>
          <cell r="C25" t="str">
            <v>tkm</v>
          </cell>
          <cell r="D25">
            <v>534630.68999999994</v>
          </cell>
        </row>
        <row r="26">
          <cell r="A26" t="str">
            <v>1 A 00 112 90</v>
          </cell>
          <cell r="B26">
            <v>0</v>
          </cell>
          <cell r="C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</row>
        <row r="28">
          <cell r="A28" t="str">
            <v>1 A 00 201 70</v>
          </cell>
          <cell r="B28" t="str">
            <v>OBRAS DE ARTE CORRENTES</v>
          </cell>
          <cell r="C28">
            <v>0</v>
          </cell>
        </row>
        <row r="29">
          <cell r="A29" t="str">
            <v>2 S 04 100 03</v>
          </cell>
          <cell r="B29" t="str">
            <v>Corpo BSTC D=1,00m</v>
          </cell>
          <cell r="C29" t="str">
            <v>m</v>
          </cell>
          <cell r="D29">
            <v>38</v>
          </cell>
        </row>
        <row r="30">
          <cell r="A30" t="str">
            <v>2 S 04 101 03</v>
          </cell>
          <cell r="B30" t="str">
            <v>Boca BSTC D=1,00m normal</v>
          </cell>
          <cell r="C30" t="str">
            <v>und</v>
          </cell>
          <cell r="D30">
            <v>6</v>
          </cell>
        </row>
        <row r="31">
          <cell r="A31" t="str">
            <v>2 S 04 110 01</v>
          </cell>
          <cell r="B31" t="str">
            <v>Corpo BDTC D=1,00m</v>
          </cell>
          <cell r="C31" t="str">
            <v>m</v>
          </cell>
          <cell r="D31">
            <v>23</v>
          </cell>
        </row>
        <row r="32">
          <cell r="A32" t="str">
            <v>2 S 04 111 01</v>
          </cell>
          <cell r="B32" t="str">
            <v>Boca BDTC D=1,00m normal</v>
          </cell>
          <cell r="C32" t="str">
            <v>und</v>
          </cell>
          <cell r="D32">
            <v>4</v>
          </cell>
        </row>
        <row r="33">
          <cell r="A33" t="str">
            <v>1 A 00 717 00</v>
          </cell>
          <cell r="B33">
            <v>0</v>
          </cell>
          <cell r="C33">
            <v>0</v>
          </cell>
        </row>
        <row r="34">
          <cell r="A34" t="str">
            <v>1 A 00 961 00</v>
          </cell>
          <cell r="B34">
            <v>0</v>
          </cell>
          <cell r="C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P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AUT1"/>
      <sheetName val="Dados"/>
    </sheetNames>
    <sheetDataSet>
      <sheetData sheetId="0"/>
      <sheetData sheetId="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RELAT610"/>
      <sheetName val="PQ"/>
      <sheetName val="PROJETO BR_146 (2)"/>
      <sheetName val="CARTA PROPOSTA"/>
      <sheetName val="TABELA"/>
      <sheetName val="PLANILHA CONTRATUAL"/>
      <sheetName val="Quadro de qntd"/>
      <sheetName val="Teor"/>
      <sheetName val="lista_comp"/>
      <sheetName val="FIDENS-R$mil"/>
      <sheetName val="PROJETO"/>
      <sheetName val="Serviços"/>
      <sheetName val="DADOS"/>
      <sheetName val="TransComerc_Basc10m³"/>
      <sheetName val="TapaBuraco"/>
      <sheetName val="eq"/>
      <sheetName val="mo"/>
      <sheetName val="Página 16"/>
      <sheetName val="QuQuant"/>
      <sheetName val="Planilha Original"/>
      <sheetName val="8ª MP_BR_459"/>
      <sheetName val="8ª MP_BR-459"/>
      <sheetName val="Medição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ESUMO_AUT1"/>
      <sheetName val="PT"/>
      <sheetName val="CANAA"/>
      <sheetName val="PROJETO"/>
      <sheetName val="Orçamento"/>
      <sheetName val="RESUMO DE MEDIÇÃO"/>
      <sheetName val="PATO"/>
      <sheetName val="Medição"/>
      <sheetName val="Medição Completa"/>
      <sheetName val="QQuant-Vol1_(2)"/>
      <sheetName val="RECOMPOSIÇÃO MAN"/>
      <sheetName val="MATRIZ"/>
      <sheetName val="CANAA.XLS"/>
      <sheetName val="\G\Users\eduardoiunes\Documents"/>
      <sheetName val="CAPACIDADES"/>
      <sheetName val="PROJETO BR_146 (2)"/>
      <sheetName val="PRO-08"/>
      <sheetName val="BD Equip."/>
      <sheetName val="C"/>
      <sheetName val="8ª MP_BR-459"/>
      <sheetName val="8ª MP_BR_459"/>
      <sheetName val="P AUX 01-FERRAGENS"/>
      <sheetName val="P AUX 02-PINTURA"/>
      <sheetName val="[CANAA.XLS][CANAA.XLS][CANAA.XL"/>
      <sheetName val="[CANAA.XLS][CANAA.XLS]\G\Users\"/>
      <sheetName val="[CANAA.XLS]\G\Users\eduardoiune"/>
      <sheetName val="Resumo_%"/>
      <sheetName val="QQuant-Vol1_(2)6"/>
      <sheetName val="NumerN_(2)6"/>
      <sheetName val="Dimens_(2)6"/>
      <sheetName val="QuantPav_(2)6"/>
      <sheetName val="QQuant-Vol1_(2)1"/>
      <sheetName val="NumerN_(2)1"/>
      <sheetName val="Dimens_(2)1"/>
      <sheetName val="QuantPav_(2)1"/>
      <sheetName val="NumerN_(2)"/>
      <sheetName val="Dimens_(2)"/>
      <sheetName val="QuantPav_(2)"/>
      <sheetName val="QQuant-Vol1_(2)2"/>
      <sheetName val="NumerN_(2)2"/>
      <sheetName val="Dimens_(2)2"/>
      <sheetName val="QuantPav_(2)2"/>
      <sheetName val="QQuant-Vol1_(2)3"/>
      <sheetName val="NumerN_(2)3"/>
      <sheetName val="Dimens_(2)3"/>
      <sheetName val="QuantPav_(2)3"/>
      <sheetName val="QQuant-Vol1_(2)4"/>
      <sheetName val="NumerN_(2)4"/>
      <sheetName val="Dimens_(2)4"/>
      <sheetName val="QuantPav_(2)4"/>
      <sheetName val="QQuant-Vol1_(2)5"/>
      <sheetName val="NumerN_(2)5"/>
      <sheetName val="Dimens_(2)5"/>
      <sheetName val="QuantPav_(2)5"/>
      <sheetName val="QQuant-Vol1_(2)7"/>
      <sheetName val="NumerN_(2)7"/>
      <sheetName val="Dimens_(2)7"/>
      <sheetName val="QuantPav_(2)7"/>
      <sheetName val="QQuant-Vol1_(2)8"/>
      <sheetName val="NumerN_(2)8"/>
      <sheetName val="Dimens_(2)8"/>
      <sheetName val="QuantPav_(2)8"/>
      <sheetName val="QQuant-Vol1_(2)9"/>
      <sheetName val="NumerN_(2)9"/>
      <sheetName val="Dimens_(2)9"/>
      <sheetName val="QuantPav_(2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PROJETO BR_146 (2)"/>
      <sheetName val="C"/>
      <sheetName val="BD Equip."/>
      <sheetName val="CANAA"/>
      <sheetName val="PATO"/>
      <sheetName val="Medição"/>
      <sheetName val="Medição Completa"/>
      <sheetName val="RESUMO_AUT1"/>
      <sheetName val="QQuant-Vol1_(2)"/>
      <sheetName val="RECOMPOSIÇÃO MAN"/>
      <sheetName val="MATRIZ"/>
      <sheetName val="CANAA.XLS"/>
      <sheetName val="\G\Users\eduardoiunes\Docu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Quant"/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ANAA"/>
      <sheetName val="CANAA.XLS"/>
      <sheetName val="\G\Users\eduardoiunes\Documents"/>
      <sheetName val="RESUMO_AUT1"/>
      <sheetName val="PATO"/>
      <sheetName val="Medição"/>
      <sheetName val="Medição Completa"/>
      <sheetName val="RECOMPOSIÇÃO MAN"/>
      <sheetName val="QQuant-Vol1_(2)"/>
      <sheetName val="BD Equip."/>
      <sheetName val="8ª MP_BR-459"/>
      <sheetName val="8ª MP_BR_459"/>
      <sheetName val="CAPACIDADES"/>
      <sheetName val="MATRIZ"/>
      <sheetName val="P AUX 01-FERRAGENS"/>
      <sheetName val="P AUX 02-PINTURA"/>
      <sheetName val="[CANAA.XLS][CANAA.XLS][CANAA.XL"/>
      <sheetName val="[CANAA.XLS][CANAA.XLS]\G\Users\"/>
      <sheetName val="[CANAA.XLS]\G\Users\eduardoiune"/>
      <sheetName val="PT"/>
      <sheetName val="PROJETO"/>
      <sheetName val="Orçamento"/>
      <sheetName val="RESUMO DE MEDIÇÃO"/>
      <sheetName val="PROJETO BR_146 (2)"/>
      <sheetName val="PRO-08"/>
      <sheetName val="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H965"/>
  <sheetViews>
    <sheetView showGridLines="0" view="pageBreakPreview" topLeftCell="A7" zoomScale="60" zoomScaleNormal="70" workbookViewId="0">
      <selection activeCell="N32" sqref="N32"/>
    </sheetView>
  </sheetViews>
  <sheetFormatPr defaultColWidth="14.44140625" defaultRowHeight="15" customHeight="1" x14ac:dyDescent="0.25"/>
  <cols>
    <col min="1" max="1" width="10.88671875" style="252" customWidth="1"/>
    <col min="2" max="2" width="40.88671875" style="252" customWidth="1"/>
    <col min="3" max="3" width="12.88671875" style="252" customWidth="1"/>
    <col min="4" max="4" width="15.88671875" style="252" customWidth="1"/>
    <col min="5" max="5" width="10.88671875" style="252" customWidth="1"/>
    <col min="6" max="6" width="20.88671875" style="252" customWidth="1"/>
    <col min="7" max="7" width="10.88671875" style="252" customWidth="1"/>
    <col min="8" max="8" width="16.77734375" style="252" customWidth="1"/>
    <col min="9" max="9" width="16.88671875" style="252" customWidth="1"/>
    <col min="10" max="10" width="20.5546875" style="252" customWidth="1"/>
    <col min="11" max="11" width="1.88671875" style="252" customWidth="1"/>
    <col min="12" max="14" width="15.88671875" style="252" customWidth="1"/>
    <col min="15" max="15" width="11.6640625" style="252" bestFit="1" customWidth="1"/>
    <col min="16" max="16" width="9.109375" style="252" customWidth="1"/>
    <col min="17" max="17" width="10.44140625" style="252" customWidth="1"/>
    <col min="18" max="34" width="9.109375" style="252" customWidth="1"/>
    <col min="35" max="16384" width="14.44140625" style="252"/>
  </cols>
  <sheetData>
    <row r="1" spans="1:34" ht="30" customHeight="1" x14ac:dyDescent="0.4">
      <c r="A1" s="257" t="s">
        <v>181</v>
      </c>
      <c r="B1" s="258"/>
      <c r="C1" s="258"/>
      <c r="D1" s="258"/>
      <c r="E1" s="258"/>
      <c r="F1" s="258"/>
      <c r="G1" s="258"/>
      <c r="H1" s="258"/>
      <c r="I1" s="258"/>
      <c r="J1" s="25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30" customHeight="1" x14ac:dyDescent="0.3">
      <c r="A2" s="226"/>
      <c r="B2" s="253"/>
      <c r="C2" s="253"/>
      <c r="D2" s="253"/>
      <c r="E2" s="253"/>
      <c r="F2" s="253"/>
      <c r="G2" s="253"/>
      <c r="H2" s="253"/>
      <c r="I2" s="253"/>
      <c r="J2" s="25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49.5" customHeight="1" x14ac:dyDescent="0.3">
      <c r="A3" s="277" t="s">
        <v>1</v>
      </c>
      <c r="B3" s="260" t="s">
        <v>182</v>
      </c>
      <c r="C3" s="261"/>
      <c r="D3" s="261"/>
      <c r="E3" s="261"/>
      <c r="F3" s="261"/>
      <c r="G3" s="261"/>
      <c r="H3" s="261"/>
      <c r="I3" s="261"/>
      <c r="J3" s="26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 x14ac:dyDescent="0.3">
      <c r="A4" s="3"/>
      <c r="B4" s="4"/>
      <c r="C4" s="4"/>
      <c r="D4" s="5"/>
      <c r="E4" s="5"/>
      <c r="F4" s="5"/>
      <c r="G4" s="5"/>
      <c r="H4" s="5"/>
      <c r="I4" s="5"/>
      <c r="J4" s="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 x14ac:dyDescent="0.3">
      <c r="A5" s="7"/>
      <c r="B5" s="8"/>
      <c r="C5" s="9"/>
      <c r="D5" s="263" t="s">
        <v>0</v>
      </c>
      <c r="E5" s="264">
        <v>3</v>
      </c>
      <c r="F5" s="265" t="s">
        <v>2</v>
      </c>
      <c r="G5" s="265"/>
      <c r="H5" s="265"/>
      <c r="I5" s="263" t="s">
        <v>183</v>
      </c>
      <c r="J5" s="266">
        <v>44562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4.5" customHeight="1" x14ac:dyDescent="0.3">
      <c r="A6" s="12"/>
      <c r="B6" s="12"/>
      <c r="C6" s="13"/>
      <c r="D6" s="187"/>
      <c r="E6" s="13"/>
      <c r="F6" s="13"/>
      <c r="G6" s="13"/>
      <c r="H6" s="13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54.75" customHeight="1" x14ac:dyDescent="0.3">
      <c r="A7" s="267" t="s">
        <v>4</v>
      </c>
      <c r="B7" s="268"/>
      <c r="C7" s="269"/>
      <c r="D7" s="270" t="s">
        <v>116</v>
      </c>
      <c r="E7" s="270" t="s">
        <v>5</v>
      </c>
      <c r="F7" s="270" t="s">
        <v>6</v>
      </c>
      <c r="G7" s="270" t="s">
        <v>7</v>
      </c>
      <c r="H7" s="270" t="s">
        <v>8</v>
      </c>
      <c r="I7" s="271" t="s">
        <v>9</v>
      </c>
      <c r="J7" s="271" t="s">
        <v>10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4.5" customHeight="1" x14ac:dyDescent="0.3">
      <c r="A8" s="15"/>
      <c r="B8" s="15"/>
      <c r="C8" s="15"/>
      <c r="D8" s="186"/>
      <c r="E8" s="15"/>
      <c r="F8" s="15"/>
      <c r="G8" s="15"/>
      <c r="H8" s="15"/>
      <c r="I8" s="16"/>
      <c r="J8" s="1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 x14ac:dyDescent="0.3">
      <c r="A9" s="17"/>
      <c r="B9" s="18"/>
      <c r="C9" s="18"/>
      <c r="D9" s="209"/>
      <c r="E9" s="208"/>
      <c r="F9" s="19"/>
      <c r="G9" s="19"/>
      <c r="H9" s="19"/>
      <c r="I9" s="20"/>
      <c r="J9" s="2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 x14ac:dyDescent="0.3">
      <c r="A10" s="275" t="s">
        <v>11</v>
      </c>
      <c r="B10" s="5"/>
      <c r="C10" s="211"/>
      <c r="D10" s="210"/>
      <c r="E10" s="192"/>
      <c r="F10" s="22"/>
      <c r="G10" s="22"/>
      <c r="H10" s="22"/>
      <c r="I10" s="23"/>
      <c r="J10" s="2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 x14ac:dyDescent="0.3">
      <c r="A11" s="21"/>
      <c r="B11" s="5"/>
      <c r="C11" s="211"/>
      <c r="D11" s="210"/>
      <c r="E11" s="192"/>
      <c r="F11" s="22"/>
      <c r="G11" s="22"/>
      <c r="H11" s="22"/>
      <c r="I11" s="23"/>
      <c r="J11" s="2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 x14ac:dyDescent="0.3">
      <c r="A12" s="276" t="s">
        <v>12</v>
      </c>
      <c r="B12" s="5"/>
      <c r="C12" s="211"/>
      <c r="D12" s="210"/>
      <c r="E12" s="196"/>
      <c r="F12" s="24"/>
      <c r="G12" s="25"/>
      <c r="H12" s="22"/>
      <c r="I12" s="26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 x14ac:dyDescent="0.3">
      <c r="A13" s="27" t="s">
        <v>115</v>
      </c>
      <c r="B13" s="1"/>
      <c r="C13" s="1"/>
      <c r="D13" s="199" t="s">
        <v>117</v>
      </c>
      <c r="E13" s="192">
        <v>1</v>
      </c>
      <c r="F13" s="28">
        <v>0.3</v>
      </c>
      <c r="G13" s="29">
        <f>E5</f>
        <v>3</v>
      </c>
      <c r="H13" s="22">
        <f t="shared" ref="H13" si="0">E13*(F13)*G13</f>
        <v>0.89999999999999991</v>
      </c>
      <c r="I13" s="26">
        <v>26445.29</v>
      </c>
      <c r="J13" s="26">
        <f t="shared" ref="J13" si="1">ROUND(H13*I13,2)</f>
        <v>23800.76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 x14ac:dyDescent="0.3">
      <c r="A14" s="21"/>
      <c r="B14" s="1"/>
      <c r="C14" s="1"/>
      <c r="D14" s="199"/>
      <c r="E14" s="192"/>
      <c r="F14" s="28"/>
      <c r="G14" s="22"/>
      <c r="H14" s="22"/>
      <c r="I14" s="26"/>
      <c r="J14" s="2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 x14ac:dyDescent="0.3">
      <c r="A15" s="276" t="s">
        <v>13</v>
      </c>
      <c r="B15" s="1"/>
      <c r="C15" s="1"/>
      <c r="D15" s="199"/>
      <c r="E15" s="192"/>
      <c r="F15" s="28"/>
      <c r="G15" s="22"/>
      <c r="H15" s="22"/>
      <c r="I15" s="26"/>
      <c r="J15" s="2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 x14ac:dyDescent="0.3">
      <c r="A16" s="185" t="s">
        <v>122</v>
      </c>
      <c r="B16" s="1"/>
      <c r="C16" s="1"/>
      <c r="D16" s="199" t="s">
        <v>118</v>
      </c>
      <c r="E16" s="192">
        <v>1</v>
      </c>
      <c r="F16" s="180">
        <v>1</v>
      </c>
      <c r="G16" s="184">
        <f>E5</f>
        <v>3</v>
      </c>
      <c r="H16" s="22">
        <f t="shared" ref="H16" si="2">E16*(F16)*G16</f>
        <v>3</v>
      </c>
      <c r="I16" s="26">
        <v>6255.83</v>
      </c>
      <c r="J16" s="26">
        <f t="shared" ref="J16" si="3">ROUND(H16*I16,2)</f>
        <v>18767.490000000002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19.5" customHeight="1" x14ac:dyDescent="0.3">
      <c r="A17" s="27" t="s">
        <v>26</v>
      </c>
      <c r="B17" s="1"/>
      <c r="C17" s="1"/>
      <c r="D17" s="199" t="s">
        <v>123</v>
      </c>
      <c r="E17" s="192">
        <v>2</v>
      </c>
      <c r="F17" s="28">
        <v>1</v>
      </c>
      <c r="G17" s="184">
        <f>E5</f>
        <v>3</v>
      </c>
      <c r="H17" s="22">
        <f t="shared" ref="H17:H20" si="4">E17*(F17)*G17</f>
        <v>6</v>
      </c>
      <c r="I17" s="26">
        <v>4978.09</v>
      </c>
      <c r="J17" s="26">
        <f t="shared" ref="J17:J20" si="5">ROUND(H17*I17,2)</f>
        <v>29868.54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19.5" customHeight="1" x14ac:dyDescent="0.3">
      <c r="A18" s="181" t="s">
        <v>25</v>
      </c>
      <c r="B18" s="1"/>
      <c r="C18" s="1"/>
      <c r="D18" s="200" t="s">
        <v>124</v>
      </c>
      <c r="E18" s="192">
        <v>2</v>
      </c>
      <c r="F18" s="180">
        <v>1</v>
      </c>
      <c r="G18" s="184">
        <f>E5</f>
        <v>3</v>
      </c>
      <c r="H18" s="22">
        <f t="shared" ref="H18" si="6">E18*(F18)*G18</f>
        <v>6</v>
      </c>
      <c r="I18" s="26">
        <v>4684.49</v>
      </c>
      <c r="J18" s="26">
        <f t="shared" ref="J18" si="7">ROUND(H18*I18,2)</f>
        <v>28106.94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19.5" customHeight="1" x14ac:dyDescent="0.3">
      <c r="A19" s="27" t="s">
        <v>27</v>
      </c>
      <c r="B19" s="1"/>
      <c r="C19" s="1"/>
      <c r="D19" s="200" t="s">
        <v>125</v>
      </c>
      <c r="E19" s="192">
        <v>2</v>
      </c>
      <c r="F19" s="28">
        <v>1</v>
      </c>
      <c r="G19" s="184">
        <f>E5</f>
        <v>3</v>
      </c>
      <c r="H19" s="22">
        <f t="shared" si="4"/>
        <v>6</v>
      </c>
      <c r="I19" s="26">
        <v>3765.04</v>
      </c>
      <c r="J19" s="26">
        <f t="shared" si="5"/>
        <v>22590.240000000002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19.5" customHeight="1" x14ac:dyDescent="0.3">
      <c r="A20" s="27" t="s">
        <v>28</v>
      </c>
      <c r="B20" s="1"/>
      <c r="C20" s="1"/>
      <c r="D20" s="200" t="s">
        <v>126</v>
      </c>
      <c r="E20" s="192">
        <v>2</v>
      </c>
      <c r="F20" s="28">
        <v>1</v>
      </c>
      <c r="G20" s="184">
        <f>E5</f>
        <v>3</v>
      </c>
      <c r="H20" s="22">
        <f t="shared" si="4"/>
        <v>6</v>
      </c>
      <c r="I20" s="26">
        <v>3421.98</v>
      </c>
      <c r="J20" s="26">
        <f t="shared" si="5"/>
        <v>20531.88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9.5" customHeight="1" x14ac:dyDescent="0.3">
      <c r="A21" s="21"/>
      <c r="B21" s="1"/>
      <c r="C21" s="1"/>
      <c r="D21" s="202"/>
      <c r="E21" s="192"/>
      <c r="F21" s="28"/>
      <c r="G21" s="22"/>
      <c r="H21" s="22"/>
      <c r="I21" s="26"/>
      <c r="J21" s="2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9.5" customHeight="1" x14ac:dyDescent="0.3">
      <c r="A22" s="33"/>
      <c r="B22" s="31"/>
      <c r="C22" s="31"/>
      <c r="D22" s="203"/>
      <c r="E22" s="197"/>
      <c r="F22" s="35"/>
      <c r="G22" s="36"/>
      <c r="H22" s="37"/>
      <c r="I22" s="38"/>
      <c r="J22" s="39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</row>
    <row r="23" spans="1:34" ht="24.75" customHeight="1" x14ac:dyDescent="0.3">
      <c r="A23" s="40"/>
      <c r="B23" s="41"/>
      <c r="C23" s="41"/>
      <c r="D23" s="206"/>
      <c r="E23" s="207"/>
      <c r="F23" s="42"/>
      <c r="G23" s="42"/>
      <c r="H23" s="42"/>
      <c r="I23" s="42"/>
      <c r="J23" s="43">
        <f>SUM(J13:J22)</f>
        <v>143665.85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49.5" customHeight="1" x14ac:dyDescent="0.3">
      <c r="A24" s="275" t="s">
        <v>16</v>
      </c>
      <c r="B24" s="1"/>
      <c r="C24" s="1"/>
      <c r="D24" s="199"/>
      <c r="E24" s="272" t="s">
        <v>5</v>
      </c>
      <c r="F24" s="273" t="s">
        <v>6</v>
      </c>
      <c r="G24" s="273" t="s">
        <v>7</v>
      </c>
      <c r="H24" s="273" t="s">
        <v>17</v>
      </c>
      <c r="I24" s="274" t="s">
        <v>9</v>
      </c>
      <c r="J24" s="274" t="s">
        <v>18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9.5" customHeight="1" x14ac:dyDescent="0.3">
      <c r="A25" s="21"/>
      <c r="B25" s="1"/>
      <c r="C25" s="1"/>
      <c r="D25" s="203"/>
      <c r="E25" s="198"/>
      <c r="F25" s="44"/>
      <c r="G25" s="44"/>
      <c r="H25" s="44"/>
      <c r="I25" s="23"/>
      <c r="J25" s="2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9.5" customHeight="1" x14ac:dyDescent="0.3">
      <c r="A26" s="276" t="s">
        <v>180</v>
      </c>
      <c r="B26" s="47"/>
      <c r="C26" s="47"/>
      <c r="D26" s="203"/>
      <c r="E26" s="192"/>
      <c r="F26" s="28"/>
      <c r="G26" s="22"/>
      <c r="H26" s="22"/>
      <c r="I26" s="45"/>
      <c r="J26" s="26"/>
      <c r="K26" s="1"/>
      <c r="L26" s="30"/>
      <c r="M26" s="1"/>
      <c r="N26" s="182"/>
      <c r="O26" s="183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9.5" customHeight="1" x14ac:dyDescent="0.3">
      <c r="A27" s="27" t="s">
        <v>29</v>
      </c>
      <c r="B27" s="47"/>
      <c r="C27" s="47"/>
      <c r="D27" s="199" t="s">
        <v>148</v>
      </c>
      <c r="E27" s="192">
        <v>2</v>
      </c>
      <c r="F27" s="28">
        <v>1</v>
      </c>
      <c r="G27" s="29">
        <f>E5</f>
        <v>3</v>
      </c>
      <c r="H27" s="22">
        <f t="shared" ref="H27:H29" si="8">E27*(F27)*G27</f>
        <v>6</v>
      </c>
      <c r="I27" s="45">
        <f>'AUX-Demais Custos'!G13</f>
        <v>2920.3</v>
      </c>
      <c r="J27" s="26">
        <f t="shared" ref="J27:J29" si="9">ROUND(H27*I27,2)</f>
        <v>17521.8</v>
      </c>
      <c r="K27" s="1"/>
      <c r="L27" s="48"/>
      <c r="M27" s="63"/>
      <c r="N27" s="182"/>
      <c r="O27" s="183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9.5" customHeight="1" x14ac:dyDescent="0.3">
      <c r="A28" s="27" t="s">
        <v>30</v>
      </c>
      <c r="B28" s="47"/>
      <c r="C28" s="47"/>
      <c r="D28" s="199" t="s">
        <v>146</v>
      </c>
      <c r="E28" s="192">
        <v>2</v>
      </c>
      <c r="F28" s="28">
        <v>1</v>
      </c>
      <c r="G28" s="29">
        <f>E5</f>
        <v>3</v>
      </c>
      <c r="H28" s="22">
        <f t="shared" si="8"/>
        <v>6</v>
      </c>
      <c r="I28" s="45">
        <f>'AUX-Demais Custos'!G12</f>
        <v>4233.1099999999997</v>
      </c>
      <c r="J28" s="26">
        <f t="shared" si="9"/>
        <v>25398.66</v>
      </c>
      <c r="K28" s="1"/>
      <c r="L28" s="48"/>
      <c r="M28" s="63"/>
      <c r="N28" s="182"/>
      <c r="O28" s="18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9.5" customHeight="1" x14ac:dyDescent="0.3">
      <c r="A29" s="27" t="s">
        <v>31</v>
      </c>
      <c r="B29" s="47"/>
      <c r="C29" s="47"/>
      <c r="D29" s="199" t="s">
        <v>141</v>
      </c>
      <c r="E29" s="192">
        <v>2</v>
      </c>
      <c r="F29" s="28">
        <v>1</v>
      </c>
      <c r="G29" s="29">
        <f>E5</f>
        <v>3</v>
      </c>
      <c r="H29" s="22">
        <f t="shared" si="8"/>
        <v>6</v>
      </c>
      <c r="I29" s="45">
        <f>'AUX-Demais Custos'!G10</f>
        <v>6049.15</v>
      </c>
      <c r="J29" s="26">
        <f t="shared" si="9"/>
        <v>36294.9</v>
      </c>
      <c r="K29" s="1"/>
      <c r="L29" s="48"/>
      <c r="M29" s="63"/>
      <c r="N29" s="182"/>
      <c r="O29" s="183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9.5" customHeight="1" x14ac:dyDescent="0.3">
      <c r="A30" s="21"/>
      <c r="B30" s="1"/>
      <c r="C30" s="1"/>
      <c r="D30" s="199"/>
      <c r="E30" s="198"/>
      <c r="F30" s="44"/>
      <c r="G30" s="44"/>
      <c r="H30" s="44"/>
      <c r="I30" s="45"/>
      <c r="J30" s="23"/>
      <c r="K30" s="1"/>
      <c r="L30" s="1"/>
      <c r="M30" s="1"/>
      <c r="N30" s="182"/>
      <c r="O30" s="183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9.5" customHeight="1" x14ac:dyDescent="0.25">
      <c r="A31" s="2"/>
      <c r="B31" s="5"/>
      <c r="C31" s="188"/>
      <c r="D31" s="201"/>
      <c r="E31" s="193"/>
      <c r="F31" s="72"/>
      <c r="G31" s="71"/>
      <c r="H31" s="34"/>
      <c r="I31" s="73"/>
      <c r="J31" s="73"/>
      <c r="K31" s="5"/>
      <c r="L31" s="69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24.75" customHeight="1" x14ac:dyDescent="0.3">
      <c r="A32" s="2"/>
      <c r="B32" s="5"/>
      <c r="C32" s="189"/>
      <c r="D32" s="201"/>
      <c r="E32" s="194"/>
      <c r="F32" s="50"/>
      <c r="G32" s="50"/>
      <c r="H32" s="50"/>
      <c r="I32" s="50"/>
      <c r="J32" s="51">
        <f>SUM(J26:J31)</f>
        <v>79215.360000000001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24.75" customHeight="1" x14ac:dyDescent="0.3">
      <c r="A33" s="220"/>
      <c r="B33" s="256"/>
      <c r="C33" s="256"/>
      <c r="D33" s="204"/>
      <c r="E33" s="195"/>
      <c r="F33" s="52"/>
      <c r="G33" s="52"/>
      <c r="H33" s="52"/>
      <c r="I33" s="52"/>
      <c r="J33" s="51">
        <f>J23+J32</f>
        <v>222881.21000000002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24.75" customHeight="1" x14ac:dyDescent="0.3">
      <c r="A34" s="221" t="s">
        <v>21</v>
      </c>
      <c r="B34" s="255"/>
      <c r="C34" s="190">
        <f>'BDI  (2)'!D18</f>
        <v>0.44429975139102629</v>
      </c>
      <c r="D34" s="199"/>
      <c r="E34" s="11"/>
      <c r="F34" s="53"/>
      <c r="G34" s="53"/>
      <c r="H34" s="53"/>
      <c r="I34" s="53"/>
      <c r="J34" s="54">
        <f>ROUND(C34*J33,2)</f>
        <v>99026.07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24.75" customHeight="1" x14ac:dyDescent="0.3">
      <c r="A35" s="55" t="s">
        <v>23</v>
      </c>
      <c r="B35" s="56"/>
      <c r="C35" s="191"/>
      <c r="D35" s="205"/>
      <c r="E35" s="11"/>
      <c r="F35" s="53"/>
      <c r="G35" s="53"/>
      <c r="H35" s="53"/>
      <c r="I35" s="53"/>
      <c r="J35" s="54">
        <f>J34+J33</f>
        <v>321907.28000000003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9.75" customHeight="1" x14ac:dyDescent="0.3">
      <c r="A36" s="5"/>
      <c r="B36" s="5"/>
      <c r="C36" s="61"/>
      <c r="D36" s="63"/>
      <c r="E36" s="61"/>
      <c r="F36" s="61"/>
      <c r="G36" s="61"/>
      <c r="H36" s="61"/>
      <c r="I36" s="61"/>
      <c r="J36" s="62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</row>
    <row r="37" spans="1:34" ht="19.5" customHeight="1" x14ac:dyDescent="0.3">
      <c r="A37" s="1"/>
      <c r="B37" s="1"/>
      <c r="C37" s="1"/>
      <c r="D37" s="63"/>
      <c r="E37" s="1"/>
      <c r="F37" s="1"/>
      <c r="G37" s="1"/>
      <c r="H37" s="1"/>
      <c r="I37" s="64"/>
      <c r="J37" s="6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9.5" customHeight="1" x14ac:dyDescent="0.3">
      <c r="A38" s="1"/>
      <c r="B38" s="1"/>
      <c r="C38" s="1"/>
      <c r="D38" s="63"/>
      <c r="E38" s="1"/>
      <c r="F38" s="1"/>
      <c r="G38" s="1"/>
      <c r="H38" s="1"/>
      <c r="I38" s="1"/>
      <c r="J38" s="64"/>
      <c r="K38" s="1"/>
      <c r="L38" s="1"/>
      <c r="M38" s="65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9.5" customHeight="1" x14ac:dyDescent="0.3">
      <c r="A39" s="1"/>
      <c r="B39" s="1"/>
      <c r="C39" s="1"/>
      <c r="D39" s="63"/>
      <c r="E39" s="1"/>
      <c r="F39" s="1"/>
      <c r="G39" s="1"/>
      <c r="H39" s="1"/>
      <c r="I39" s="64"/>
      <c r="J39" s="6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9.5" customHeight="1" x14ac:dyDescent="0.3">
      <c r="A40" s="1"/>
      <c r="B40" s="1"/>
      <c r="C40" s="1"/>
      <c r="D40" s="63"/>
      <c r="E40" s="1"/>
      <c r="F40" s="1"/>
      <c r="G40" s="1"/>
      <c r="H40" s="1"/>
      <c r="I40" s="64"/>
      <c r="J40" s="6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9.5" customHeight="1" x14ac:dyDescent="0.3">
      <c r="A41" s="1"/>
      <c r="B41" s="1"/>
      <c r="C41" s="1"/>
      <c r="D41" s="63"/>
      <c r="E41" s="1"/>
      <c r="F41" s="1"/>
      <c r="G41" s="1"/>
      <c r="H41" s="1"/>
      <c r="I41" s="64"/>
      <c r="J41" s="6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9.5" customHeight="1" x14ac:dyDescent="0.3">
      <c r="A42" s="1"/>
      <c r="B42" s="1"/>
      <c r="C42" s="1"/>
      <c r="D42" s="63"/>
      <c r="E42" s="1"/>
      <c r="F42" s="1"/>
      <c r="G42" s="1"/>
      <c r="H42" s="1"/>
      <c r="I42" s="64"/>
      <c r="J42" s="6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9.5" customHeight="1" x14ac:dyDescent="0.3">
      <c r="A43" s="1"/>
      <c r="B43" s="1"/>
      <c r="C43" s="1"/>
      <c r="D43" s="63"/>
      <c r="E43" s="1"/>
      <c r="F43" s="1"/>
      <c r="G43" s="1"/>
      <c r="H43" s="1"/>
      <c r="I43" s="64"/>
      <c r="J43" s="6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9.5" customHeight="1" x14ac:dyDescent="0.3">
      <c r="A44" s="1"/>
      <c r="B44" s="1"/>
      <c r="C44" s="1"/>
      <c r="D44" s="63"/>
      <c r="E44" s="1"/>
      <c r="F44" s="1"/>
      <c r="G44" s="1"/>
      <c r="H44" s="1"/>
      <c r="I44" s="64"/>
      <c r="J44" s="6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9.5" customHeight="1" x14ac:dyDescent="0.3">
      <c r="A45" s="1"/>
      <c r="B45" s="1"/>
      <c r="C45" s="1"/>
      <c r="D45" s="63"/>
      <c r="E45" s="1"/>
      <c r="F45" s="1"/>
      <c r="G45" s="1"/>
      <c r="H45" s="1"/>
      <c r="I45" s="64"/>
      <c r="J45" s="6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9.5" customHeight="1" x14ac:dyDescent="0.3">
      <c r="A46" s="1"/>
      <c r="B46" s="1"/>
      <c r="C46" s="1"/>
      <c r="D46" s="63"/>
      <c r="E46" s="1"/>
      <c r="F46" s="1"/>
      <c r="G46" s="1"/>
      <c r="H46" s="1"/>
      <c r="I46" s="64"/>
      <c r="J46" s="6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9.5" customHeight="1" x14ac:dyDescent="0.3">
      <c r="A47" s="1"/>
      <c r="B47" s="1"/>
      <c r="C47" s="1"/>
      <c r="D47" s="63"/>
      <c r="E47" s="1"/>
      <c r="F47" s="1"/>
      <c r="G47" s="1"/>
      <c r="H47" s="1"/>
      <c r="I47" s="64"/>
      <c r="J47" s="6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9.5" customHeight="1" x14ac:dyDescent="0.3">
      <c r="A48" s="1"/>
      <c r="B48" s="1"/>
      <c r="C48" s="1"/>
      <c r="D48" s="63"/>
      <c r="E48" s="1"/>
      <c r="F48" s="1"/>
      <c r="G48" s="1"/>
      <c r="H48" s="1"/>
      <c r="I48" s="64"/>
      <c r="J48" s="64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9.5" customHeight="1" x14ac:dyDescent="0.3">
      <c r="A49" s="1"/>
      <c r="B49" s="1"/>
      <c r="C49" s="1"/>
      <c r="D49" s="63"/>
      <c r="E49" s="1"/>
      <c r="F49" s="1"/>
      <c r="G49" s="1"/>
      <c r="H49" s="1"/>
      <c r="I49" s="64"/>
      <c r="J49" s="6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9.5" customHeight="1" x14ac:dyDescent="0.3">
      <c r="A50" s="1"/>
      <c r="B50" s="1"/>
      <c r="C50" s="1"/>
      <c r="D50" s="63"/>
      <c r="E50" s="1"/>
      <c r="F50" s="1"/>
      <c r="G50" s="1"/>
      <c r="H50" s="1"/>
      <c r="I50" s="64"/>
      <c r="J50" s="6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9.5" customHeight="1" x14ac:dyDescent="0.3">
      <c r="A51" s="1"/>
      <c r="B51" s="1"/>
      <c r="C51" s="1"/>
      <c r="D51" s="63"/>
      <c r="E51" s="1"/>
      <c r="F51" s="1"/>
      <c r="G51" s="1"/>
      <c r="H51" s="1"/>
      <c r="I51" s="64"/>
      <c r="J51" s="6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9.5" customHeight="1" x14ac:dyDescent="0.3">
      <c r="A52" s="1"/>
      <c r="B52" s="1"/>
      <c r="C52" s="1"/>
      <c r="D52" s="63"/>
      <c r="E52" s="1"/>
      <c r="F52" s="1"/>
      <c r="G52" s="1"/>
      <c r="H52" s="1"/>
      <c r="I52" s="64"/>
      <c r="J52" s="6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9.5" customHeight="1" x14ac:dyDescent="0.3">
      <c r="A53" s="1"/>
      <c r="B53" s="1"/>
      <c r="C53" s="1"/>
      <c r="D53" s="63"/>
      <c r="E53" s="1"/>
      <c r="F53" s="1"/>
      <c r="G53" s="1"/>
      <c r="H53" s="1"/>
      <c r="I53" s="64"/>
      <c r="J53" s="6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9.5" customHeight="1" x14ac:dyDescent="0.3">
      <c r="A54" s="1"/>
      <c r="B54" s="1"/>
      <c r="C54" s="1"/>
      <c r="D54" s="63"/>
      <c r="E54" s="1"/>
      <c r="F54" s="1"/>
      <c r="G54" s="1"/>
      <c r="H54" s="1"/>
      <c r="I54" s="64"/>
      <c r="J54" s="6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9.5" customHeight="1" x14ac:dyDescent="0.3">
      <c r="A55" s="1"/>
      <c r="B55" s="1"/>
      <c r="C55" s="1"/>
      <c r="D55" s="63"/>
      <c r="E55" s="1"/>
      <c r="F55" s="1"/>
      <c r="G55" s="1"/>
      <c r="H55" s="1"/>
      <c r="I55" s="64"/>
      <c r="J55" s="6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9.5" customHeight="1" x14ac:dyDescent="0.3">
      <c r="A56" s="1"/>
      <c r="B56" s="1"/>
      <c r="C56" s="1"/>
      <c r="D56" s="63"/>
      <c r="E56" s="1"/>
      <c r="F56" s="1"/>
      <c r="G56" s="1"/>
      <c r="H56" s="1"/>
      <c r="I56" s="64"/>
      <c r="J56" s="6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9.5" customHeight="1" x14ac:dyDescent="0.3">
      <c r="A57" s="1"/>
      <c r="B57" s="1"/>
      <c r="C57" s="1"/>
      <c r="D57" s="63"/>
      <c r="E57" s="1"/>
      <c r="F57" s="1"/>
      <c r="G57" s="1"/>
      <c r="H57" s="1"/>
      <c r="I57" s="64"/>
      <c r="J57" s="6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9.5" customHeight="1" x14ac:dyDescent="0.3">
      <c r="A58" s="1"/>
      <c r="B58" s="1"/>
      <c r="C58" s="1"/>
      <c r="D58" s="63"/>
      <c r="E58" s="1"/>
      <c r="F58" s="1"/>
      <c r="G58" s="1"/>
      <c r="H58" s="1"/>
      <c r="I58" s="64"/>
      <c r="J58" s="6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9.5" customHeight="1" x14ac:dyDescent="0.3">
      <c r="A59" s="1"/>
      <c r="B59" s="1"/>
      <c r="C59" s="1"/>
      <c r="D59" s="63"/>
      <c r="E59" s="1"/>
      <c r="F59" s="1"/>
      <c r="G59" s="1"/>
      <c r="H59" s="1"/>
      <c r="I59" s="64"/>
      <c r="J59" s="6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9.5" customHeight="1" x14ac:dyDescent="0.3">
      <c r="A60" s="1"/>
      <c r="B60" s="1"/>
      <c r="C60" s="1"/>
      <c r="D60" s="63"/>
      <c r="E60" s="1"/>
      <c r="F60" s="1"/>
      <c r="G60" s="1"/>
      <c r="H60" s="1"/>
      <c r="I60" s="64"/>
      <c r="J60" s="6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9.5" customHeight="1" x14ac:dyDescent="0.3">
      <c r="A61" s="1"/>
      <c r="B61" s="1"/>
      <c r="C61" s="1"/>
      <c r="D61" s="63"/>
      <c r="E61" s="1"/>
      <c r="F61" s="1"/>
      <c r="G61" s="1"/>
      <c r="H61" s="1"/>
      <c r="I61" s="64"/>
      <c r="J61" s="6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9.5" customHeight="1" x14ac:dyDescent="0.3">
      <c r="A62" s="1"/>
      <c r="B62" s="1"/>
      <c r="C62" s="1"/>
      <c r="D62" s="63"/>
      <c r="E62" s="1"/>
      <c r="F62" s="1"/>
      <c r="G62" s="1"/>
      <c r="H62" s="1"/>
      <c r="I62" s="64"/>
      <c r="J62" s="6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9.5" customHeight="1" x14ac:dyDescent="0.3">
      <c r="A63" s="1"/>
      <c r="B63" s="1"/>
      <c r="C63" s="1"/>
      <c r="D63" s="63"/>
      <c r="E63" s="1"/>
      <c r="F63" s="1"/>
      <c r="G63" s="1"/>
      <c r="H63" s="1"/>
      <c r="I63" s="64"/>
      <c r="J63" s="6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9.5" customHeight="1" x14ac:dyDescent="0.3">
      <c r="A64" s="1"/>
      <c r="B64" s="1"/>
      <c r="C64" s="1"/>
      <c r="D64" s="63"/>
      <c r="E64" s="1"/>
      <c r="F64" s="1"/>
      <c r="G64" s="1"/>
      <c r="H64" s="1"/>
      <c r="I64" s="64"/>
      <c r="J64" s="6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9.5" customHeight="1" x14ac:dyDescent="0.3">
      <c r="A65" s="1"/>
      <c r="B65" s="1"/>
      <c r="C65" s="1"/>
      <c r="D65" s="63"/>
      <c r="E65" s="1"/>
      <c r="F65" s="1"/>
      <c r="G65" s="1"/>
      <c r="H65" s="1"/>
      <c r="I65" s="64"/>
      <c r="J65" s="6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9.5" customHeight="1" x14ac:dyDescent="0.3">
      <c r="A66" s="1"/>
      <c r="B66" s="1"/>
      <c r="C66" s="1"/>
      <c r="D66" s="63"/>
      <c r="E66" s="1"/>
      <c r="F66" s="1"/>
      <c r="G66" s="1"/>
      <c r="H66" s="1"/>
      <c r="I66" s="64"/>
      <c r="J66" s="6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9.5" customHeight="1" x14ac:dyDescent="0.3">
      <c r="A67" s="1"/>
      <c r="B67" s="1"/>
      <c r="C67" s="1"/>
      <c r="D67" s="63"/>
      <c r="E67" s="1"/>
      <c r="F67" s="1"/>
      <c r="G67" s="1"/>
      <c r="H67" s="1"/>
      <c r="I67" s="64"/>
      <c r="J67" s="6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9.5" customHeight="1" x14ac:dyDescent="0.3">
      <c r="A68" s="1"/>
      <c r="B68" s="1"/>
      <c r="C68" s="1"/>
      <c r="D68" s="63"/>
      <c r="E68" s="1"/>
      <c r="F68" s="1"/>
      <c r="G68" s="1"/>
      <c r="H68" s="1"/>
      <c r="I68" s="64"/>
      <c r="J68" s="6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9.5" customHeight="1" x14ac:dyDescent="0.3">
      <c r="A69" s="1"/>
      <c r="B69" s="1"/>
      <c r="C69" s="1"/>
      <c r="D69" s="63"/>
      <c r="E69" s="1"/>
      <c r="F69" s="1"/>
      <c r="G69" s="1"/>
      <c r="H69" s="1"/>
      <c r="I69" s="64"/>
      <c r="J69" s="6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9.5" customHeight="1" x14ac:dyDescent="0.3">
      <c r="A70" s="1"/>
      <c r="B70" s="1"/>
      <c r="C70" s="1"/>
      <c r="D70" s="63"/>
      <c r="E70" s="1"/>
      <c r="F70" s="1"/>
      <c r="G70" s="1"/>
      <c r="H70" s="1"/>
      <c r="I70" s="64"/>
      <c r="J70" s="6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9.5" customHeight="1" x14ac:dyDescent="0.3">
      <c r="A71" s="1"/>
      <c r="B71" s="1"/>
      <c r="C71" s="1"/>
      <c r="D71" s="63"/>
      <c r="E71" s="1"/>
      <c r="F71" s="1"/>
      <c r="G71" s="1"/>
      <c r="H71" s="1"/>
      <c r="I71" s="64"/>
      <c r="J71" s="6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9.5" customHeight="1" x14ac:dyDescent="0.3">
      <c r="A72" s="1"/>
      <c r="B72" s="1"/>
      <c r="C72" s="1"/>
      <c r="D72" s="63"/>
      <c r="E72" s="1"/>
      <c r="F72" s="1"/>
      <c r="G72" s="1"/>
      <c r="H72" s="1"/>
      <c r="I72" s="64"/>
      <c r="J72" s="6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9.5" customHeight="1" x14ac:dyDescent="0.3">
      <c r="A73" s="1"/>
      <c r="B73" s="1"/>
      <c r="C73" s="1"/>
      <c r="D73" s="63"/>
      <c r="E73" s="1"/>
      <c r="F73" s="1"/>
      <c r="G73" s="1"/>
      <c r="H73" s="1"/>
      <c r="I73" s="64"/>
      <c r="J73" s="6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9.5" customHeight="1" x14ac:dyDescent="0.3">
      <c r="A74" s="1"/>
      <c r="B74" s="1"/>
      <c r="C74" s="1"/>
      <c r="D74" s="63"/>
      <c r="E74" s="1"/>
      <c r="F74" s="1"/>
      <c r="G74" s="1"/>
      <c r="H74" s="1"/>
      <c r="I74" s="64"/>
      <c r="J74" s="6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9.5" customHeight="1" x14ac:dyDescent="0.3">
      <c r="A75" s="1"/>
      <c r="B75" s="1"/>
      <c r="C75" s="1"/>
      <c r="D75" s="63"/>
      <c r="E75" s="1"/>
      <c r="F75" s="1"/>
      <c r="G75" s="1"/>
      <c r="H75" s="1"/>
      <c r="I75" s="64"/>
      <c r="J75" s="6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9.5" customHeight="1" x14ac:dyDescent="0.3">
      <c r="A76" s="1"/>
      <c r="B76" s="1"/>
      <c r="C76" s="1"/>
      <c r="D76" s="63"/>
      <c r="E76" s="1"/>
      <c r="F76" s="1"/>
      <c r="G76" s="1"/>
      <c r="H76" s="1"/>
      <c r="I76" s="64"/>
      <c r="J76" s="6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9.5" customHeight="1" x14ac:dyDescent="0.3">
      <c r="A77" s="1"/>
      <c r="B77" s="1"/>
      <c r="C77" s="1"/>
      <c r="D77" s="63"/>
      <c r="E77" s="1"/>
      <c r="F77" s="1"/>
      <c r="G77" s="1"/>
      <c r="H77" s="1"/>
      <c r="I77" s="64"/>
      <c r="J77" s="6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9.5" customHeight="1" x14ac:dyDescent="0.3">
      <c r="A78" s="1"/>
      <c r="B78" s="1"/>
      <c r="C78" s="1"/>
      <c r="D78" s="63"/>
      <c r="E78" s="1"/>
      <c r="F78" s="1"/>
      <c r="G78" s="1"/>
      <c r="H78" s="1"/>
      <c r="I78" s="64"/>
      <c r="J78" s="6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9.5" customHeight="1" x14ac:dyDescent="0.3">
      <c r="A79" s="1"/>
      <c r="B79" s="1"/>
      <c r="C79" s="1"/>
      <c r="D79" s="63"/>
      <c r="E79" s="1"/>
      <c r="F79" s="1"/>
      <c r="G79" s="1"/>
      <c r="H79" s="1"/>
      <c r="I79" s="64"/>
      <c r="J79" s="6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9.5" customHeight="1" x14ac:dyDescent="0.3">
      <c r="A80" s="1"/>
      <c r="B80" s="1"/>
      <c r="C80" s="1"/>
      <c r="D80" s="63"/>
      <c r="E80" s="1"/>
      <c r="F80" s="1"/>
      <c r="G80" s="1"/>
      <c r="H80" s="1"/>
      <c r="I80" s="64"/>
      <c r="J80" s="6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9.5" customHeight="1" x14ac:dyDescent="0.3">
      <c r="A81" s="1"/>
      <c r="B81" s="1"/>
      <c r="C81" s="1"/>
      <c r="D81" s="63"/>
      <c r="E81" s="1"/>
      <c r="F81" s="1"/>
      <c r="G81" s="1"/>
      <c r="H81" s="1"/>
      <c r="I81" s="64"/>
      <c r="J81" s="6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9.5" customHeight="1" x14ac:dyDescent="0.3">
      <c r="A82" s="1"/>
      <c r="B82" s="1"/>
      <c r="C82" s="1"/>
      <c r="D82" s="63"/>
      <c r="E82" s="1"/>
      <c r="F82" s="1"/>
      <c r="G82" s="1"/>
      <c r="H82" s="1"/>
      <c r="I82" s="64"/>
      <c r="J82" s="6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9.5" customHeight="1" x14ac:dyDescent="0.3">
      <c r="A83" s="1"/>
      <c r="B83" s="1"/>
      <c r="C83" s="1"/>
      <c r="D83" s="63"/>
      <c r="E83" s="1"/>
      <c r="F83" s="1"/>
      <c r="G83" s="1"/>
      <c r="H83" s="1"/>
      <c r="I83" s="64"/>
      <c r="J83" s="6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9.5" customHeight="1" x14ac:dyDescent="0.3">
      <c r="A84" s="1"/>
      <c r="B84" s="1"/>
      <c r="C84" s="1"/>
      <c r="D84" s="63"/>
      <c r="E84" s="1"/>
      <c r="F84" s="1"/>
      <c r="G84" s="1"/>
      <c r="H84" s="1"/>
      <c r="I84" s="64"/>
      <c r="J84" s="6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9.5" customHeight="1" x14ac:dyDescent="0.3">
      <c r="A85" s="1"/>
      <c r="B85" s="1"/>
      <c r="C85" s="1"/>
      <c r="D85" s="63"/>
      <c r="E85" s="1"/>
      <c r="F85" s="1"/>
      <c r="G85" s="1"/>
      <c r="H85" s="1"/>
      <c r="I85" s="64"/>
      <c r="J85" s="6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9.5" customHeight="1" x14ac:dyDescent="0.3">
      <c r="A86" s="1"/>
      <c r="B86" s="1"/>
      <c r="C86" s="1"/>
      <c r="D86" s="63"/>
      <c r="E86" s="1"/>
      <c r="F86" s="1"/>
      <c r="G86" s="1"/>
      <c r="H86" s="1"/>
      <c r="I86" s="64"/>
      <c r="J86" s="6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9.5" customHeight="1" x14ac:dyDescent="0.3">
      <c r="A87" s="1"/>
      <c r="B87" s="1"/>
      <c r="C87" s="1"/>
      <c r="D87" s="63"/>
      <c r="E87" s="1"/>
      <c r="F87" s="1"/>
      <c r="G87" s="1"/>
      <c r="H87" s="1"/>
      <c r="I87" s="64"/>
      <c r="J87" s="6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9.5" customHeight="1" x14ac:dyDescent="0.3">
      <c r="A88" s="1"/>
      <c r="B88" s="1"/>
      <c r="C88" s="1"/>
      <c r="D88" s="63"/>
      <c r="E88" s="1"/>
      <c r="F88" s="1"/>
      <c r="G88" s="1"/>
      <c r="H88" s="1"/>
      <c r="I88" s="64"/>
      <c r="J88" s="6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9.5" customHeight="1" x14ac:dyDescent="0.3">
      <c r="A89" s="1"/>
      <c r="B89" s="1"/>
      <c r="C89" s="1"/>
      <c r="D89" s="63"/>
      <c r="E89" s="1"/>
      <c r="F89" s="1"/>
      <c r="G89" s="1"/>
      <c r="H89" s="1"/>
      <c r="I89" s="64"/>
      <c r="J89" s="6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9.5" customHeight="1" x14ac:dyDescent="0.3">
      <c r="A90" s="1"/>
      <c r="B90" s="1"/>
      <c r="C90" s="1"/>
      <c r="D90" s="63"/>
      <c r="E90" s="1"/>
      <c r="F90" s="1"/>
      <c r="G90" s="1"/>
      <c r="H90" s="1"/>
      <c r="I90" s="64"/>
      <c r="J90" s="6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9.5" customHeight="1" x14ac:dyDescent="0.3">
      <c r="A91" s="1"/>
      <c r="B91" s="1"/>
      <c r="C91" s="1"/>
      <c r="D91" s="63"/>
      <c r="E91" s="1"/>
      <c r="F91" s="1"/>
      <c r="G91" s="1"/>
      <c r="H91" s="1"/>
      <c r="I91" s="64"/>
      <c r="J91" s="6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9.5" customHeight="1" x14ac:dyDescent="0.3">
      <c r="A92" s="1"/>
      <c r="B92" s="1"/>
      <c r="C92" s="1"/>
      <c r="D92" s="63"/>
      <c r="E92" s="1"/>
      <c r="F92" s="1"/>
      <c r="G92" s="1"/>
      <c r="H92" s="1"/>
      <c r="I92" s="64"/>
      <c r="J92" s="6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9.5" customHeight="1" x14ac:dyDescent="0.3">
      <c r="A93" s="1"/>
      <c r="B93" s="1"/>
      <c r="C93" s="1"/>
      <c r="D93" s="63"/>
      <c r="E93" s="1"/>
      <c r="F93" s="1"/>
      <c r="G93" s="1"/>
      <c r="H93" s="1"/>
      <c r="I93" s="64"/>
      <c r="J93" s="6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9.5" customHeight="1" x14ac:dyDescent="0.3">
      <c r="A94" s="1"/>
      <c r="B94" s="1"/>
      <c r="C94" s="1"/>
      <c r="D94" s="63"/>
      <c r="E94" s="1"/>
      <c r="F94" s="1"/>
      <c r="G94" s="1"/>
      <c r="H94" s="1"/>
      <c r="I94" s="64"/>
      <c r="J94" s="6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9.5" customHeight="1" x14ac:dyDescent="0.3">
      <c r="A95" s="1"/>
      <c r="B95" s="1"/>
      <c r="C95" s="1"/>
      <c r="D95" s="63"/>
      <c r="E95" s="1"/>
      <c r="F95" s="1"/>
      <c r="G95" s="1"/>
      <c r="H95" s="1"/>
      <c r="I95" s="64"/>
      <c r="J95" s="6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9.5" customHeight="1" x14ac:dyDescent="0.3">
      <c r="A96" s="1"/>
      <c r="B96" s="1"/>
      <c r="C96" s="1"/>
      <c r="D96" s="63"/>
      <c r="E96" s="1"/>
      <c r="F96" s="1"/>
      <c r="G96" s="1"/>
      <c r="H96" s="1"/>
      <c r="I96" s="64"/>
      <c r="J96" s="6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9.5" customHeight="1" x14ac:dyDescent="0.3">
      <c r="A97" s="1"/>
      <c r="B97" s="1"/>
      <c r="C97" s="1"/>
      <c r="D97" s="63"/>
      <c r="E97" s="1"/>
      <c r="F97" s="1"/>
      <c r="G97" s="1"/>
      <c r="H97" s="1"/>
      <c r="I97" s="64"/>
      <c r="J97" s="6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9.5" customHeight="1" x14ac:dyDescent="0.3">
      <c r="A98" s="1"/>
      <c r="B98" s="1"/>
      <c r="C98" s="1"/>
      <c r="D98" s="63"/>
      <c r="E98" s="1"/>
      <c r="F98" s="1"/>
      <c r="G98" s="1"/>
      <c r="H98" s="1"/>
      <c r="I98" s="64"/>
      <c r="J98" s="6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9.5" customHeight="1" x14ac:dyDescent="0.3">
      <c r="A99" s="1"/>
      <c r="B99" s="1"/>
      <c r="C99" s="1"/>
      <c r="D99" s="63"/>
      <c r="E99" s="1"/>
      <c r="F99" s="1"/>
      <c r="G99" s="1"/>
      <c r="H99" s="1"/>
      <c r="I99" s="64"/>
      <c r="J99" s="6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9.5" customHeight="1" x14ac:dyDescent="0.3">
      <c r="A100" s="1"/>
      <c r="B100" s="1"/>
      <c r="C100" s="1"/>
      <c r="D100" s="63"/>
      <c r="E100" s="1"/>
      <c r="F100" s="1"/>
      <c r="G100" s="1"/>
      <c r="H100" s="1"/>
      <c r="I100" s="64"/>
      <c r="J100" s="6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9.5" customHeight="1" x14ac:dyDescent="0.3">
      <c r="A101" s="1"/>
      <c r="B101" s="1"/>
      <c r="C101" s="1"/>
      <c r="D101" s="63"/>
      <c r="E101" s="1"/>
      <c r="F101" s="1"/>
      <c r="G101" s="1"/>
      <c r="H101" s="1"/>
      <c r="I101" s="64"/>
      <c r="J101" s="6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9.5" customHeight="1" x14ac:dyDescent="0.3">
      <c r="A102" s="1"/>
      <c r="B102" s="1"/>
      <c r="C102" s="1"/>
      <c r="D102" s="63"/>
      <c r="E102" s="1"/>
      <c r="F102" s="1"/>
      <c r="G102" s="1"/>
      <c r="H102" s="1"/>
      <c r="I102" s="64"/>
      <c r="J102" s="6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9.5" customHeight="1" x14ac:dyDescent="0.3">
      <c r="A103" s="1"/>
      <c r="B103" s="1"/>
      <c r="C103" s="1"/>
      <c r="D103" s="63"/>
      <c r="E103" s="1"/>
      <c r="F103" s="1"/>
      <c r="G103" s="1"/>
      <c r="H103" s="1"/>
      <c r="I103" s="64"/>
      <c r="J103" s="6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9.5" customHeight="1" x14ac:dyDescent="0.3">
      <c r="A104" s="1"/>
      <c r="B104" s="1"/>
      <c r="C104" s="1"/>
      <c r="D104" s="63"/>
      <c r="E104" s="1"/>
      <c r="F104" s="1"/>
      <c r="G104" s="1"/>
      <c r="H104" s="1"/>
      <c r="I104" s="64"/>
      <c r="J104" s="6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9.5" customHeight="1" x14ac:dyDescent="0.3">
      <c r="A105" s="1"/>
      <c r="B105" s="1"/>
      <c r="C105" s="1"/>
      <c r="D105" s="63"/>
      <c r="E105" s="1"/>
      <c r="F105" s="1"/>
      <c r="G105" s="1"/>
      <c r="H105" s="1"/>
      <c r="I105" s="64"/>
      <c r="J105" s="6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9.5" customHeight="1" x14ac:dyDescent="0.3">
      <c r="A106" s="1"/>
      <c r="B106" s="1"/>
      <c r="C106" s="1"/>
      <c r="D106" s="63"/>
      <c r="E106" s="1"/>
      <c r="F106" s="1"/>
      <c r="G106" s="1"/>
      <c r="H106" s="1"/>
      <c r="I106" s="64"/>
      <c r="J106" s="6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9.5" customHeight="1" x14ac:dyDescent="0.3">
      <c r="A107" s="1"/>
      <c r="B107" s="1"/>
      <c r="C107" s="1"/>
      <c r="D107" s="63"/>
      <c r="E107" s="1"/>
      <c r="F107" s="1"/>
      <c r="G107" s="1"/>
      <c r="H107" s="1"/>
      <c r="I107" s="64"/>
      <c r="J107" s="6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9.5" customHeight="1" x14ac:dyDescent="0.3">
      <c r="A108" s="1"/>
      <c r="B108" s="1"/>
      <c r="C108" s="1"/>
      <c r="D108" s="63"/>
      <c r="E108" s="1"/>
      <c r="F108" s="1"/>
      <c r="G108" s="1"/>
      <c r="H108" s="1"/>
      <c r="I108" s="64"/>
      <c r="J108" s="6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9.5" customHeight="1" x14ac:dyDescent="0.3">
      <c r="A109" s="1"/>
      <c r="B109" s="1"/>
      <c r="C109" s="1"/>
      <c r="D109" s="63"/>
      <c r="E109" s="1"/>
      <c r="F109" s="1"/>
      <c r="G109" s="1"/>
      <c r="H109" s="1"/>
      <c r="I109" s="64"/>
      <c r="J109" s="6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9.5" customHeight="1" x14ac:dyDescent="0.3">
      <c r="A110" s="1"/>
      <c r="B110" s="1"/>
      <c r="C110" s="1"/>
      <c r="D110" s="63"/>
      <c r="E110" s="1"/>
      <c r="F110" s="1"/>
      <c r="G110" s="1"/>
      <c r="H110" s="1"/>
      <c r="I110" s="64"/>
      <c r="J110" s="6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9.5" customHeight="1" x14ac:dyDescent="0.3">
      <c r="A111" s="1"/>
      <c r="B111" s="1"/>
      <c r="C111" s="1"/>
      <c r="D111" s="63"/>
      <c r="E111" s="1"/>
      <c r="F111" s="1"/>
      <c r="G111" s="1"/>
      <c r="H111" s="1"/>
      <c r="I111" s="64"/>
      <c r="J111" s="6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9.5" customHeight="1" x14ac:dyDescent="0.3">
      <c r="A112" s="1"/>
      <c r="B112" s="1"/>
      <c r="C112" s="1"/>
      <c r="D112" s="63"/>
      <c r="E112" s="1"/>
      <c r="F112" s="1"/>
      <c r="G112" s="1"/>
      <c r="H112" s="1"/>
      <c r="I112" s="64"/>
      <c r="J112" s="6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9.5" customHeight="1" x14ac:dyDescent="0.3">
      <c r="A113" s="1"/>
      <c r="B113" s="1"/>
      <c r="C113" s="1"/>
      <c r="D113" s="63"/>
      <c r="E113" s="1"/>
      <c r="F113" s="1"/>
      <c r="G113" s="1"/>
      <c r="H113" s="1"/>
      <c r="I113" s="64"/>
      <c r="J113" s="6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9.5" customHeight="1" x14ac:dyDescent="0.3">
      <c r="A114" s="1"/>
      <c r="B114" s="1"/>
      <c r="C114" s="1"/>
      <c r="D114" s="63"/>
      <c r="E114" s="1"/>
      <c r="F114" s="1"/>
      <c r="G114" s="1"/>
      <c r="H114" s="1"/>
      <c r="I114" s="64"/>
      <c r="J114" s="6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9.5" customHeight="1" x14ac:dyDescent="0.3">
      <c r="A115" s="1"/>
      <c r="B115" s="1"/>
      <c r="C115" s="1"/>
      <c r="D115" s="63"/>
      <c r="E115" s="1"/>
      <c r="F115" s="1"/>
      <c r="G115" s="1"/>
      <c r="H115" s="1"/>
      <c r="I115" s="64"/>
      <c r="J115" s="6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9.5" customHeight="1" x14ac:dyDescent="0.3">
      <c r="A116" s="1"/>
      <c r="B116" s="1"/>
      <c r="C116" s="1"/>
      <c r="D116" s="63"/>
      <c r="E116" s="1"/>
      <c r="F116" s="1"/>
      <c r="G116" s="1"/>
      <c r="H116" s="1"/>
      <c r="I116" s="64"/>
      <c r="J116" s="6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9.5" customHeight="1" x14ac:dyDescent="0.3">
      <c r="A117" s="1"/>
      <c r="B117" s="1"/>
      <c r="C117" s="1"/>
      <c r="D117" s="63"/>
      <c r="E117" s="1"/>
      <c r="F117" s="1"/>
      <c r="G117" s="1"/>
      <c r="H117" s="1"/>
      <c r="I117" s="64"/>
      <c r="J117" s="6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9.5" customHeight="1" x14ac:dyDescent="0.3">
      <c r="A118" s="1"/>
      <c r="B118" s="1"/>
      <c r="C118" s="1"/>
      <c r="D118" s="63"/>
      <c r="E118" s="1"/>
      <c r="F118" s="1"/>
      <c r="G118" s="1"/>
      <c r="H118" s="1"/>
      <c r="I118" s="64"/>
      <c r="J118" s="6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9.5" customHeight="1" x14ac:dyDescent="0.3">
      <c r="A119" s="1"/>
      <c r="B119" s="1"/>
      <c r="C119" s="1"/>
      <c r="D119" s="63"/>
      <c r="E119" s="1"/>
      <c r="F119" s="1"/>
      <c r="G119" s="1"/>
      <c r="H119" s="1"/>
      <c r="I119" s="64"/>
      <c r="J119" s="6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9.5" customHeight="1" x14ac:dyDescent="0.3">
      <c r="A120" s="1"/>
      <c r="B120" s="1"/>
      <c r="C120" s="1"/>
      <c r="D120" s="63"/>
      <c r="E120" s="1"/>
      <c r="F120" s="1"/>
      <c r="G120" s="1"/>
      <c r="H120" s="1"/>
      <c r="I120" s="64"/>
      <c r="J120" s="6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9.5" customHeight="1" x14ac:dyDescent="0.3">
      <c r="A121" s="1"/>
      <c r="B121" s="1"/>
      <c r="C121" s="1"/>
      <c r="D121" s="63"/>
      <c r="E121" s="1"/>
      <c r="F121" s="1"/>
      <c r="G121" s="1"/>
      <c r="H121" s="1"/>
      <c r="I121" s="64"/>
      <c r="J121" s="6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9.5" customHeight="1" x14ac:dyDescent="0.3">
      <c r="A122" s="1"/>
      <c r="B122" s="1"/>
      <c r="C122" s="1"/>
      <c r="D122" s="63"/>
      <c r="E122" s="1"/>
      <c r="F122" s="1"/>
      <c r="G122" s="1"/>
      <c r="H122" s="1"/>
      <c r="I122" s="64"/>
      <c r="J122" s="6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9.5" customHeight="1" x14ac:dyDescent="0.3">
      <c r="A123" s="1"/>
      <c r="B123" s="1"/>
      <c r="C123" s="1"/>
      <c r="D123" s="63"/>
      <c r="E123" s="1"/>
      <c r="F123" s="1"/>
      <c r="G123" s="1"/>
      <c r="H123" s="1"/>
      <c r="I123" s="64"/>
      <c r="J123" s="6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9.5" customHeight="1" x14ac:dyDescent="0.3">
      <c r="A124" s="1"/>
      <c r="B124" s="1"/>
      <c r="C124" s="1"/>
      <c r="D124" s="63"/>
      <c r="E124" s="1"/>
      <c r="F124" s="1"/>
      <c r="G124" s="1"/>
      <c r="H124" s="1"/>
      <c r="I124" s="64"/>
      <c r="J124" s="6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9.5" customHeight="1" x14ac:dyDescent="0.3">
      <c r="A125" s="1"/>
      <c r="B125" s="1"/>
      <c r="C125" s="1"/>
      <c r="D125" s="63"/>
      <c r="E125" s="1"/>
      <c r="F125" s="1"/>
      <c r="G125" s="1"/>
      <c r="H125" s="1"/>
      <c r="I125" s="64"/>
      <c r="J125" s="6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9.5" customHeight="1" x14ac:dyDescent="0.3">
      <c r="A126" s="1"/>
      <c r="B126" s="1"/>
      <c r="C126" s="1"/>
      <c r="D126" s="63"/>
      <c r="E126" s="1"/>
      <c r="F126" s="1"/>
      <c r="G126" s="1"/>
      <c r="H126" s="1"/>
      <c r="I126" s="64"/>
      <c r="J126" s="6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9.5" customHeight="1" x14ac:dyDescent="0.3">
      <c r="A127" s="1"/>
      <c r="B127" s="1"/>
      <c r="C127" s="1"/>
      <c r="D127" s="63"/>
      <c r="E127" s="1"/>
      <c r="F127" s="1"/>
      <c r="G127" s="1"/>
      <c r="H127" s="1"/>
      <c r="I127" s="64"/>
      <c r="J127" s="6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9.5" customHeight="1" x14ac:dyDescent="0.3">
      <c r="A128" s="1"/>
      <c r="B128" s="1"/>
      <c r="C128" s="1"/>
      <c r="D128" s="63"/>
      <c r="E128" s="1"/>
      <c r="F128" s="1"/>
      <c r="G128" s="1"/>
      <c r="H128" s="1"/>
      <c r="I128" s="64"/>
      <c r="J128" s="6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9.5" customHeight="1" x14ac:dyDescent="0.3">
      <c r="A129" s="1"/>
      <c r="B129" s="1"/>
      <c r="C129" s="1"/>
      <c r="D129" s="63"/>
      <c r="E129" s="1"/>
      <c r="F129" s="1"/>
      <c r="G129" s="1"/>
      <c r="H129" s="1"/>
      <c r="I129" s="64"/>
      <c r="J129" s="6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9.5" customHeight="1" x14ac:dyDescent="0.3">
      <c r="A130" s="1"/>
      <c r="B130" s="1"/>
      <c r="C130" s="1"/>
      <c r="D130" s="63"/>
      <c r="E130" s="1"/>
      <c r="F130" s="1"/>
      <c r="G130" s="1"/>
      <c r="H130" s="1"/>
      <c r="I130" s="64"/>
      <c r="J130" s="6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9.5" customHeight="1" x14ac:dyDescent="0.3">
      <c r="A131" s="1"/>
      <c r="B131" s="1"/>
      <c r="C131" s="1"/>
      <c r="D131" s="63"/>
      <c r="E131" s="1"/>
      <c r="F131" s="1"/>
      <c r="G131" s="1"/>
      <c r="H131" s="1"/>
      <c r="I131" s="64"/>
      <c r="J131" s="6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9.5" customHeight="1" x14ac:dyDescent="0.3">
      <c r="A132" s="1"/>
      <c r="B132" s="1"/>
      <c r="C132" s="1"/>
      <c r="D132" s="63"/>
      <c r="E132" s="1"/>
      <c r="F132" s="1"/>
      <c r="G132" s="1"/>
      <c r="H132" s="1"/>
      <c r="I132" s="64"/>
      <c r="J132" s="6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9.5" customHeight="1" x14ac:dyDescent="0.3">
      <c r="A133" s="1"/>
      <c r="B133" s="1"/>
      <c r="C133" s="1"/>
      <c r="D133" s="63"/>
      <c r="E133" s="1"/>
      <c r="F133" s="1"/>
      <c r="G133" s="1"/>
      <c r="H133" s="1"/>
      <c r="I133" s="64"/>
      <c r="J133" s="6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9.5" customHeight="1" x14ac:dyDescent="0.3">
      <c r="A134" s="1"/>
      <c r="B134" s="1"/>
      <c r="C134" s="1"/>
      <c r="D134" s="63"/>
      <c r="E134" s="1"/>
      <c r="F134" s="1"/>
      <c r="G134" s="1"/>
      <c r="H134" s="1"/>
      <c r="I134" s="64"/>
      <c r="J134" s="6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9.5" customHeight="1" x14ac:dyDescent="0.3">
      <c r="A135" s="1"/>
      <c r="B135" s="1"/>
      <c r="C135" s="1"/>
      <c r="D135" s="63"/>
      <c r="E135" s="1"/>
      <c r="F135" s="1"/>
      <c r="G135" s="1"/>
      <c r="H135" s="1"/>
      <c r="I135" s="64"/>
      <c r="J135" s="6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9.5" customHeight="1" x14ac:dyDescent="0.3">
      <c r="A136" s="1"/>
      <c r="B136" s="1"/>
      <c r="C136" s="1"/>
      <c r="D136" s="63"/>
      <c r="E136" s="1"/>
      <c r="F136" s="1"/>
      <c r="G136" s="1"/>
      <c r="H136" s="1"/>
      <c r="I136" s="64"/>
      <c r="J136" s="6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9.5" customHeight="1" x14ac:dyDescent="0.3">
      <c r="A137" s="1"/>
      <c r="B137" s="1"/>
      <c r="C137" s="1"/>
      <c r="D137" s="63"/>
      <c r="E137" s="1"/>
      <c r="F137" s="1"/>
      <c r="G137" s="1"/>
      <c r="H137" s="1"/>
      <c r="I137" s="64"/>
      <c r="J137" s="6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9.5" customHeight="1" x14ac:dyDescent="0.3">
      <c r="A138" s="1"/>
      <c r="B138" s="1"/>
      <c r="C138" s="1"/>
      <c r="D138" s="63"/>
      <c r="E138" s="1"/>
      <c r="F138" s="1"/>
      <c r="G138" s="1"/>
      <c r="H138" s="1"/>
      <c r="I138" s="64"/>
      <c r="J138" s="6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9.5" customHeight="1" x14ac:dyDescent="0.3">
      <c r="A139" s="1"/>
      <c r="B139" s="1"/>
      <c r="C139" s="1"/>
      <c r="D139" s="63"/>
      <c r="E139" s="1"/>
      <c r="F139" s="1"/>
      <c r="G139" s="1"/>
      <c r="H139" s="1"/>
      <c r="I139" s="64"/>
      <c r="J139" s="6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9.5" customHeight="1" x14ac:dyDescent="0.3">
      <c r="A140" s="1"/>
      <c r="B140" s="1"/>
      <c r="C140" s="1"/>
      <c r="D140" s="63"/>
      <c r="E140" s="1"/>
      <c r="F140" s="1"/>
      <c r="G140" s="1"/>
      <c r="H140" s="1"/>
      <c r="I140" s="64"/>
      <c r="J140" s="6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9.5" customHeight="1" x14ac:dyDescent="0.3">
      <c r="A141" s="1"/>
      <c r="B141" s="1"/>
      <c r="C141" s="1"/>
      <c r="D141" s="63"/>
      <c r="E141" s="1"/>
      <c r="F141" s="1"/>
      <c r="G141" s="1"/>
      <c r="H141" s="1"/>
      <c r="I141" s="64"/>
      <c r="J141" s="6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9.5" customHeight="1" x14ac:dyDescent="0.3">
      <c r="A142" s="1"/>
      <c r="B142" s="1"/>
      <c r="C142" s="1"/>
      <c r="D142" s="63"/>
      <c r="E142" s="1"/>
      <c r="F142" s="1"/>
      <c r="G142" s="1"/>
      <c r="H142" s="1"/>
      <c r="I142" s="64"/>
      <c r="J142" s="6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9.5" customHeight="1" x14ac:dyDescent="0.3">
      <c r="A143" s="1"/>
      <c r="B143" s="1"/>
      <c r="C143" s="1"/>
      <c r="D143" s="63"/>
      <c r="E143" s="1"/>
      <c r="F143" s="1"/>
      <c r="G143" s="1"/>
      <c r="H143" s="1"/>
      <c r="I143" s="64"/>
      <c r="J143" s="6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9.5" customHeight="1" x14ac:dyDescent="0.3">
      <c r="A144" s="1"/>
      <c r="B144" s="1"/>
      <c r="C144" s="1"/>
      <c r="D144" s="63"/>
      <c r="E144" s="1"/>
      <c r="F144" s="1"/>
      <c r="G144" s="1"/>
      <c r="H144" s="1"/>
      <c r="I144" s="64"/>
      <c r="J144" s="6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9.5" customHeight="1" x14ac:dyDescent="0.3">
      <c r="A145" s="1"/>
      <c r="B145" s="1"/>
      <c r="C145" s="1"/>
      <c r="D145" s="63"/>
      <c r="E145" s="1"/>
      <c r="F145" s="1"/>
      <c r="G145" s="1"/>
      <c r="H145" s="1"/>
      <c r="I145" s="64"/>
      <c r="J145" s="6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9.5" customHeight="1" x14ac:dyDescent="0.3">
      <c r="A146" s="1"/>
      <c r="B146" s="1"/>
      <c r="C146" s="1"/>
      <c r="D146" s="63"/>
      <c r="E146" s="1"/>
      <c r="F146" s="1"/>
      <c r="G146" s="1"/>
      <c r="H146" s="1"/>
      <c r="I146" s="64"/>
      <c r="J146" s="6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9.5" customHeight="1" x14ac:dyDescent="0.3">
      <c r="A147" s="1"/>
      <c r="B147" s="1"/>
      <c r="C147" s="1"/>
      <c r="D147" s="63"/>
      <c r="E147" s="1"/>
      <c r="F147" s="1"/>
      <c r="G147" s="1"/>
      <c r="H147" s="1"/>
      <c r="I147" s="64"/>
      <c r="J147" s="6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9.5" customHeight="1" x14ac:dyDescent="0.3">
      <c r="A148" s="1"/>
      <c r="B148" s="1"/>
      <c r="C148" s="1"/>
      <c r="D148" s="63"/>
      <c r="E148" s="1"/>
      <c r="F148" s="1"/>
      <c r="G148" s="1"/>
      <c r="H148" s="1"/>
      <c r="I148" s="64"/>
      <c r="J148" s="6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9.5" customHeight="1" x14ac:dyDescent="0.3">
      <c r="A149" s="1"/>
      <c r="B149" s="1"/>
      <c r="C149" s="1"/>
      <c r="D149" s="63"/>
      <c r="E149" s="1"/>
      <c r="F149" s="1"/>
      <c r="G149" s="1"/>
      <c r="H149" s="1"/>
      <c r="I149" s="64"/>
      <c r="J149" s="6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9.5" customHeight="1" x14ac:dyDescent="0.3">
      <c r="A150" s="1"/>
      <c r="B150" s="1"/>
      <c r="C150" s="1"/>
      <c r="D150" s="63"/>
      <c r="E150" s="1"/>
      <c r="F150" s="1"/>
      <c r="G150" s="1"/>
      <c r="H150" s="1"/>
      <c r="I150" s="64"/>
      <c r="J150" s="6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9.5" customHeight="1" x14ac:dyDescent="0.3">
      <c r="A151" s="1"/>
      <c r="B151" s="1"/>
      <c r="C151" s="1"/>
      <c r="D151" s="63"/>
      <c r="E151" s="1"/>
      <c r="F151" s="1"/>
      <c r="G151" s="1"/>
      <c r="H151" s="1"/>
      <c r="I151" s="64"/>
      <c r="J151" s="6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9.5" customHeight="1" x14ac:dyDescent="0.3">
      <c r="A152" s="1"/>
      <c r="B152" s="1"/>
      <c r="C152" s="1"/>
      <c r="D152" s="63"/>
      <c r="E152" s="1"/>
      <c r="F152" s="1"/>
      <c r="G152" s="1"/>
      <c r="H152" s="1"/>
      <c r="I152" s="64"/>
      <c r="J152" s="6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9.5" customHeight="1" x14ac:dyDescent="0.3">
      <c r="A153" s="1"/>
      <c r="B153" s="1"/>
      <c r="C153" s="1"/>
      <c r="D153" s="63"/>
      <c r="E153" s="1"/>
      <c r="F153" s="1"/>
      <c r="G153" s="1"/>
      <c r="H153" s="1"/>
      <c r="I153" s="64"/>
      <c r="J153" s="6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9.5" customHeight="1" x14ac:dyDescent="0.3">
      <c r="A154" s="1"/>
      <c r="B154" s="1"/>
      <c r="C154" s="1"/>
      <c r="D154" s="63"/>
      <c r="E154" s="1"/>
      <c r="F154" s="1"/>
      <c r="G154" s="1"/>
      <c r="H154" s="1"/>
      <c r="I154" s="64"/>
      <c r="J154" s="6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9.5" customHeight="1" x14ac:dyDescent="0.3">
      <c r="A155" s="1"/>
      <c r="B155" s="1"/>
      <c r="C155" s="1"/>
      <c r="D155" s="63"/>
      <c r="E155" s="1"/>
      <c r="F155" s="1"/>
      <c r="G155" s="1"/>
      <c r="H155" s="1"/>
      <c r="I155" s="64"/>
      <c r="J155" s="6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9.5" customHeight="1" x14ac:dyDescent="0.3">
      <c r="A156" s="1"/>
      <c r="B156" s="1"/>
      <c r="C156" s="1"/>
      <c r="D156" s="63"/>
      <c r="E156" s="1"/>
      <c r="F156" s="1"/>
      <c r="G156" s="1"/>
      <c r="H156" s="1"/>
      <c r="I156" s="64"/>
      <c r="J156" s="6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9.5" customHeight="1" x14ac:dyDescent="0.3">
      <c r="A157" s="1"/>
      <c r="B157" s="1"/>
      <c r="C157" s="1"/>
      <c r="D157" s="63"/>
      <c r="E157" s="1"/>
      <c r="F157" s="1"/>
      <c r="G157" s="1"/>
      <c r="H157" s="1"/>
      <c r="I157" s="64"/>
      <c r="J157" s="6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9.5" customHeight="1" x14ac:dyDescent="0.3">
      <c r="A158" s="1"/>
      <c r="B158" s="1"/>
      <c r="C158" s="1"/>
      <c r="D158" s="63"/>
      <c r="E158" s="1"/>
      <c r="F158" s="1"/>
      <c r="G158" s="1"/>
      <c r="H158" s="1"/>
      <c r="I158" s="64"/>
      <c r="J158" s="6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9.5" customHeight="1" x14ac:dyDescent="0.3">
      <c r="A159" s="1"/>
      <c r="B159" s="1"/>
      <c r="C159" s="1"/>
      <c r="D159" s="63"/>
      <c r="E159" s="1"/>
      <c r="F159" s="1"/>
      <c r="G159" s="1"/>
      <c r="H159" s="1"/>
      <c r="I159" s="64"/>
      <c r="J159" s="6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9.5" customHeight="1" x14ac:dyDescent="0.3">
      <c r="A160" s="1"/>
      <c r="B160" s="1"/>
      <c r="C160" s="1"/>
      <c r="D160" s="63"/>
      <c r="E160" s="1"/>
      <c r="F160" s="1"/>
      <c r="G160" s="1"/>
      <c r="H160" s="1"/>
      <c r="I160" s="64"/>
      <c r="J160" s="6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9.5" customHeight="1" x14ac:dyDescent="0.3">
      <c r="A161" s="1"/>
      <c r="B161" s="1"/>
      <c r="C161" s="1"/>
      <c r="D161" s="63"/>
      <c r="E161" s="1"/>
      <c r="F161" s="1"/>
      <c r="G161" s="1"/>
      <c r="H161" s="1"/>
      <c r="I161" s="64"/>
      <c r="J161" s="6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9.5" customHeight="1" x14ac:dyDescent="0.3">
      <c r="A162" s="1"/>
      <c r="B162" s="1"/>
      <c r="C162" s="1"/>
      <c r="D162" s="63"/>
      <c r="E162" s="1"/>
      <c r="F162" s="1"/>
      <c r="G162" s="1"/>
      <c r="H162" s="1"/>
      <c r="I162" s="64"/>
      <c r="J162" s="6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9.5" customHeight="1" x14ac:dyDescent="0.3">
      <c r="A163" s="1"/>
      <c r="B163" s="1"/>
      <c r="C163" s="1"/>
      <c r="D163" s="63"/>
      <c r="E163" s="1"/>
      <c r="F163" s="1"/>
      <c r="G163" s="1"/>
      <c r="H163" s="1"/>
      <c r="I163" s="64"/>
      <c r="J163" s="6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9.5" customHeight="1" x14ac:dyDescent="0.3">
      <c r="A164" s="1"/>
      <c r="B164" s="1"/>
      <c r="C164" s="1"/>
      <c r="D164" s="63"/>
      <c r="E164" s="1"/>
      <c r="F164" s="1"/>
      <c r="G164" s="1"/>
      <c r="H164" s="1"/>
      <c r="I164" s="64"/>
      <c r="J164" s="6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9.5" customHeight="1" x14ac:dyDescent="0.3">
      <c r="A165" s="1"/>
      <c r="B165" s="1"/>
      <c r="C165" s="1"/>
      <c r="D165" s="63"/>
      <c r="E165" s="1"/>
      <c r="F165" s="1"/>
      <c r="G165" s="1"/>
      <c r="H165" s="1"/>
      <c r="I165" s="64"/>
      <c r="J165" s="6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9.5" customHeight="1" x14ac:dyDescent="0.3">
      <c r="A166" s="1"/>
      <c r="B166" s="1"/>
      <c r="C166" s="1"/>
      <c r="D166" s="63"/>
      <c r="E166" s="1"/>
      <c r="F166" s="1"/>
      <c r="G166" s="1"/>
      <c r="H166" s="1"/>
      <c r="I166" s="64"/>
      <c r="J166" s="6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9.5" customHeight="1" x14ac:dyDescent="0.3">
      <c r="A167" s="1"/>
      <c r="B167" s="1"/>
      <c r="C167" s="1"/>
      <c r="D167" s="63"/>
      <c r="E167" s="1"/>
      <c r="F167" s="1"/>
      <c r="G167" s="1"/>
      <c r="H167" s="1"/>
      <c r="I167" s="64"/>
      <c r="J167" s="6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9.5" customHeight="1" x14ac:dyDescent="0.3">
      <c r="A168" s="1"/>
      <c r="B168" s="1"/>
      <c r="C168" s="1"/>
      <c r="D168" s="63"/>
      <c r="E168" s="1"/>
      <c r="F168" s="1"/>
      <c r="G168" s="1"/>
      <c r="H168" s="1"/>
      <c r="I168" s="64"/>
      <c r="J168" s="6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9.5" customHeight="1" x14ac:dyDescent="0.3">
      <c r="A169" s="1"/>
      <c r="B169" s="1"/>
      <c r="C169" s="1"/>
      <c r="D169" s="63"/>
      <c r="E169" s="1"/>
      <c r="F169" s="1"/>
      <c r="G169" s="1"/>
      <c r="H169" s="1"/>
      <c r="I169" s="64"/>
      <c r="J169" s="6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9.5" customHeight="1" x14ac:dyDescent="0.3">
      <c r="A170" s="1"/>
      <c r="B170" s="1"/>
      <c r="C170" s="1"/>
      <c r="D170" s="63"/>
      <c r="E170" s="1"/>
      <c r="F170" s="1"/>
      <c r="G170" s="1"/>
      <c r="H170" s="1"/>
      <c r="I170" s="64"/>
      <c r="J170" s="6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9.5" customHeight="1" x14ac:dyDescent="0.3">
      <c r="A171" s="1"/>
      <c r="B171" s="1"/>
      <c r="C171" s="1"/>
      <c r="D171" s="63"/>
      <c r="E171" s="1"/>
      <c r="F171" s="1"/>
      <c r="G171" s="1"/>
      <c r="H171" s="1"/>
      <c r="I171" s="64"/>
      <c r="J171" s="6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9.5" customHeight="1" x14ac:dyDescent="0.3">
      <c r="A172" s="1"/>
      <c r="B172" s="1"/>
      <c r="C172" s="1"/>
      <c r="D172" s="63"/>
      <c r="E172" s="1"/>
      <c r="F172" s="1"/>
      <c r="G172" s="1"/>
      <c r="H172" s="1"/>
      <c r="I172" s="64"/>
      <c r="J172" s="6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9.5" customHeight="1" x14ac:dyDescent="0.3">
      <c r="A173" s="1"/>
      <c r="B173" s="1"/>
      <c r="C173" s="1"/>
      <c r="D173" s="63"/>
      <c r="E173" s="1"/>
      <c r="F173" s="1"/>
      <c r="G173" s="1"/>
      <c r="H173" s="1"/>
      <c r="I173" s="64"/>
      <c r="J173" s="6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9.5" customHeight="1" x14ac:dyDescent="0.3">
      <c r="A174" s="1"/>
      <c r="B174" s="1"/>
      <c r="C174" s="1"/>
      <c r="D174" s="63"/>
      <c r="E174" s="1"/>
      <c r="F174" s="1"/>
      <c r="G174" s="1"/>
      <c r="H174" s="1"/>
      <c r="I174" s="64"/>
      <c r="J174" s="6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9.5" customHeight="1" x14ac:dyDescent="0.3">
      <c r="A175" s="1"/>
      <c r="B175" s="1"/>
      <c r="C175" s="1"/>
      <c r="D175" s="63"/>
      <c r="E175" s="1"/>
      <c r="F175" s="1"/>
      <c r="G175" s="1"/>
      <c r="H175" s="1"/>
      <c r="I175" s="64"/>
      <c r="J175" s="6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9.5" customHeight="1" x14ac:dyDescent="0.3">
      <c r="A176" s="1"/>
      <c r="B176" s="1"/>
      <c r="C176" s="1"/>
      <c r="D176" s="63"/>
      <c r="E176" s="1"/>
      <c r="F176" s="1"/>
      <c r="G176" s="1"/>
      <c r="H176" s="1"/>
      <c r="I176" s="64"/>
      <c r="J176" s="6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9.5" customHeight="1" x14ac:dyDescent="0.3">
      <c r="A177" s="1"/>
      <c r="B177" s="1"/>
      <c r="C177" s="1"/>
      <c r="D177" s="63"/>
      <c r="E177" s="1"/>
      <c r="F177" s="1"/>
      <c r="G177" s="1"/>
      <c r="H177" s="1"/>
      <c r="I177" s="64"/>
      <c r="J177" s="6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9.5" customHeight="1" x14ac:dyDescent="0.3">
      <c r="A178" s="1"/>
      <c r="B178" s="1"/>
      <c r="C178" s="1"/>
      <c r="D178" s="63"/>
      <c r="E178" s="1"/>
      <c r="F178" s="1"/>
      <c r="G178" s="1"/>
      <c r="H178" s="1"/>
      <c r="I178" s="64"/>
      <c r="J178" s="6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9.5" customHeight="1" x14ac:dyDescent="0.3">
      <c r="A179" s="1"/>
      <c r="B179" s="1"/>
      <c r="C179" s="1"/>
      <c r="D179" s="63"/>
      <c r="E179" s="1"/>
      <c r="F179" s="1"/>
      <c r="G179" s="1"/>
      <c r="H179" s="1"/>
      <c r="I179" s="64"/>
      <c r="J179" s="6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9.5" customHeight="1" x14ac:dyDescent="0.3">
      <c r="A180" s="1"/>
      <c r="B180" s="1"/>
      <c r="C180" s="1"/>
      <c r="D180" s="63"/>
      <c r="E180" s="1"/>
      <c r="F180" s="1"/>
      <c r="G180" s="1"/>
      <c r="H180" s="1"/>
      <c r="I180" s="64"/>
      <c r="J180" s="6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9.5" customHeight="1" x14ac:dyDescent="0.3">
      <c r="A181" s="1"/>
      <c r="B181" s="1"/>
      <c r="C181" s="1"/>
      <c r="D181" s="63"/>
      <c r="E181" s="1"/>
      <c r="F181" s="1"/>
      <c r="G181" s="1"/>
      <c r="H181" s="1"/>
      <c r="I181" s="64"/>
      <c r="J181" s="6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9.5" customHeight="1" x14ac:dyDescent="0.3">
      <c r="A182" s="1"/>
      <c r="B182" s="1"/>
      <c r="C182" s="1"/>
      <c r="D182" s="63"/>
      <c r="E182" s="1"/>
      <c r="F182" s="1"/>
      <c r="G182" s="1"/>
      <c r="H182" s="1"/>
      <c r="I182" s="64"/>
      <c r="J182" s="6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9.5" customHeight="1" x14ac:dyDescent="0.3">
      <c r="A183" s="1"/>
      <c r="B183" s="1"/>
      <c r="C183" s="1"/>
      <c r="D183" s="63"/>
      <c r="E183" s="1"/>
      <c r="F183" s="1"/>
      <c r="G183" s="1"/>
      <c r="H183" s="1"/>
      <c r="I183" s="64"/>
      <c r="J183" s="6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9.5" customHeight="1" x14ac:dyDescent="0.3">
      <c r="A184" s="1"/>
      <c r="B184" s="1"/>
      <c r="C184" s="1"/>
      <c r="D184" s="63"/>
      <c r="E184" s="1"/>
      <c r="F184" s="1"/>
      <c r="G184" s="1"/>
      <c r="H184" s="1"/>
      <c r="I184" s="64"/>
      <c r="J184" s="6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9.5" customHeight="1" x14ac:dyDescent="0.3">
      <c r="A185" s="1"/>
      <c r="B185" s="1"/>
      <c r="C185" s="1"/>
      <c r="D185" s="63"/>
      <c r="E185" s="1"/>
      <c r="F185" s="1"/>
      <c r="G185" s="1"/>
      <c r="H185" s="1"/>
      <c r="I185" s="64"/>
      <c r="J185" s="6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9.5" customHeight="1" x14ac:dyDescent="0.3">
      <c r="A186" s="1"/>
      <c r="B186" s="1"/>
      <c r="C186" s="1"/>
      <c r="D186" s="63"/>
      <c r="E186" s="1"/>
      <c r="F186" s="1"/>
      <c r="G186" s="1"/>
      <c r="H186" s="1"/>
      <c r="I186" s="64"/>
      <c r="J186" s="6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9.5" customHeight="1" x14ac:dyDescent="0.3">
      <c r="A187" s="1"/>
      <c r="B187" s="1"/>
      <c r="C187" s="1"/>
      <c r="D187" s="63"/>
      <c r="E187" s="1"/>
      <c r="F187" s="1"/>
      <c r="G187" s="1"/>
      <c r="H187" s="1"/>
      <c r="I187" s="64"/>
      <c r="J187" s="6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9.5" customHeight="1" x14ac:dyDescent="0.3">
      <c r="A188" s="1"/>
      <c r="B188" s="1"/>
      <c r="C188" s="1"/>
      <c r="D188" s="63"/>
      <c r="E188" s="1"/>
      <c r="F188" s="1"/>
      <c r="G188" s="1"/>
      <c r="H188" s="1"/>
      <c r="I188" s="64"/>
      <c r="J188" s="6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9.5" customHeight="1" x14ac:dyDescent="0.3">
      <c r="A189" s="1"/>
      <c r="B189" s="1"/>
      <c r="C189" s="1"/>
      <c r="D189" s="63"/>
      <c r="E189" s="1"/>
      <c r="F189" s="1"/>
      <c r="G189" s="1"/>
      <c r="H189" s="1"/>
      <c r="I189" s="64"/>
      <c r="J189" s="6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9.5" customHeight="1" x14ac:dyDescent="0.3">
      <c r="A190" s="1"/>
      <c r="B190" s="1"/>
      <c r="C190" s="1"/>
      <c r="D190" s="63"/>
      <c r="E190" s="1"/>
      <c r="F190" s="1"/>
      <c r="G190" s="1"/>
      <c r="H190" s="1"/>
      <c r="I190" s="64"/>
      <c r="J190" s="6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9.5" customHeight="1" x14ac:dyDescent="0.3">
      <c r="A191" s="1"/>
      <c r="B191" s="1"/>
      <c r="C191" s="1"/>
      <c r="D191" s="63"/>
      <c r="E191" s="1"/>
      <c r="F191" s="1"/>
      <c r="G191" s="1"/>
      <c r="H191" s="1"/>
      <c r="I191" s="64"/>
      <c r="J191" s="6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9.5" customHeight="1" x14ac:dyDescent="0.3">
      <c r="A192" s="1"/>
      <c r="B192" s="1"/>
      <c r="C192" s="1"/>
      <c r="D192" s="63"/>
      <c r="E192" s="1"/>
      <c r="F192" s="1"/>
      <c r="G192" s="1"/>
      <c r="H192" s="1"/>
      <c r="I192" s="64"/>
      <c r="J192" s="6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9.5" customHeight="1" x14ac:dyDescent="0.3">
      <c r="A193" s="1"/>
      <c r="B193" s="1"/>
      <c r="C193" s="1"/>
      <c r="D193" s="63"/>
      <c r="E193" s="1"/>
      <c r="F193" s="1"/>
      <c r="G193" s="1"/>
      <c r="H193" s="1"/>
      <c r="I193" s="64"/>
      <c r="J193" s="6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9.5" customHeight="1" x14ac:dyDescent="0.3">
      <c r="A194" s="1"/>
      <c r="B194" s="1"/>
      <c r="C194" s="1"/>
      <c r="D194" s="63"/>
      <c r="E194" s="1"/>
      <c r="F194" s="1"/>
      <c r="G194" s="1"/>
      <c r="H194" s="1"/>
      <c r="I194" s="64"/>
      <c r="J194" s="6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9.5" customHeight="1" x14ac:dyDescent="0.3">
      <c r="A195" s="1"/>
      <c r="B195" s="1"/>
      <c r="C195" s="1"/>
      <c r="D195" s="63"/>
      <c r="E195" s="1"/>
      <c r="F195" s="1"/>
      <c r="G195" s="1"/>
      <c r="H195" s="1"/>
      <c r="I195" s="64"/>
      <c r="J195" s="6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9.5" customHeight="1" x14ac:dyDescent="0.3">
      <c r="A196" s="1"/>
      <c r="B196" s="1"/>
      <c r="C196" s="1"/>
      <c r="D196" s="63"/>
      <c r="E196" s="1"/>
      <c r="F196" s="1"/>
      <c r="G196" s="1"/>
      <c r="H196" s="1"/>
      <c r="I196" s="64"/>
      <c r="J196" s="6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9.5" customHeight="1" x14ac:dyDescent="0.3">
      <c r="A197" s="1"/>
      <c r="B197" s="1"/>
      <c r="C197" s="1"/>
      <c r="D197" s="63"/>
      <c r="E197" s="1"/>
      <c r="F197" s="1"/>
      <c r="G197" s="1"/>
      <c r="H197" s="1"/>
      <c r="I197" s="64"/>
      <c r="J197" s="6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9.5" customHeight="1" x14ac:dyDescent="0.3">
      <c r="A198" s="1"/>
      <c r="B198" s="1"/>
      <c r="C198" s="1"/>
      <c r="D198" s="63"/>
      <c r="E198" s="1"/>
      <c r="F198" s="1"/>
      <c r="G198" s="1"/>
      <c r="H198" s="1"/>
      <c r="I198" s="64"/>
      <c r="J198" s="6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9.5" customHeight="1" x14ac:dyDescent="0.3">
      <c r="A199" s="1"/>
      <c r="B199" s="1"/>
      <c r="C199" s="1"/>
      <c r="D199" s="63"/>
      <c r="E199" s="1"/>
      <c r="F199" s="1"/>
      <c r="G199" s="1"/>
      <c r="H199" s="1"/>
      <c r="I199" s="64"/>
      <c r="J199" s="6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9.5" customHeight="1" x14ac:dyDescent="0.3">
      <c r="A200" s="1"/>
      <c r="B200" s="1"/>
      <c r="C200" s="1"/>
      <c r="D200" s="63"/>
      <c r="E200" s="1"/>
      <c r="F200" s="1"/>
      <c r="G200" s="1"/>
      <c r="H200" s="1"/>
      <c r="I200" s="64"/>
      <c r="J200" s="6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9.5" customHeight="1" x14ac:dyDescent="0.3">
      <c r="A201" s="1"/>
      <c r="B201" s="1"/>
      <c r="C201" s="1"/>
      <c r="D201" s="63"/>
      <c r="E201" s="1"/>
      <c r="F201" s="1"/>
      <c r="G201" s="1"/>
      <c r="H201" s="1"/>
      <c r="I201" s="64"/>
      <c r="J201" s="6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9.5" customHeight="1" x14ac:dyDescent="0.3">
      <c r="A202" s="1"/>
      <c r="B202" s="1"/>
      <c r="C202" s="1"/>
      <c r="D202" s="63"/>
      <c r="E202" s="1"/>
      <c r="F202" s="1"/>
      <c r="G202" s="1"/>
      <c r="H202" s="1"/>
      <c r="I202" s="64"/>
      <c r="J202" s="6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9.5" customHeight="1" x14ac:dyDescent="0.3">
      <c r="A203" s="1"/>
      <c r="B203" s="1"/>
      <c r="C203" s="1"/>
      <c r="D203" s="63"/>
      <c r="E203" s="1"/>
      <c r="F203" s="1"/>
      <c r="G203" s="1"/>
      <c r="H203" s="1"/>
      <c r="I203" s="64"/>
      <c r="J203" s="6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9.5" customHeight="1" x14ac:dyDescent="0.3">
      <c r="A204" s="1"/>
      <c r="B204" s="1"/>
      <c r="C204" s="1"/>
      <c r="D204" s="63"/>
      <c r="E204" s="1"/>
      <c r="F204" s="1"/>
      <c r="G204" s="1"/>
      <c r="H204" s="1"/>
      <c r="I204" s="64"/>
      <c r="J204" s="6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9.5" customHeight="1" x14ac:dyDescent="0.3">
      <c r="A205" s="1"/>
      <c r="B205" s="1"/>
      <c r="C205" s="1"/>
      <c r="D205" s="63"/>
      <c r="E205" s="1"/>
      <c r="F205" s="1"/>
      <c r="G205" s="1"/>
      <c r="H205" s="1"/>
      <c r="I205" s="64"/>
      <c r="J205" s="6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9.5" customHeight="1" x14ac:dyDescent="0.3">
      <c r="A206" s="1"/>
      <c r="B206" s="1"/>
      <c r="C206" s="1"/>
      <c r="D206" s="63"/>
      <c r="E206" s="1"/>
      <c r="F206" s="1"/>
      <c r="G206" s="1"/>
      <c r="H206" s="1"/>
      <c r="I206" s="64"/>
      <c r="J206" s="6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9.5" customHeight="1" x14ac:dyDescent="0.3">
      <c r="A207" s="1"/>
      <c r="B207" s="1"/>
      <c r="C207" s="1"/>
      <c r="D207" s="63"/>
      <c r="E207" s="1"/>
      <c r="F207" s="1"/>
      <c r="G207" s="1"/>
      <c r="H207" s="1"/>
      <c r="I207" s="64"/>
      <c r="J207" s="6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9.5" customHeight="1" x14ac:dyDescent="0.3">
      <c r="A208" s="1"/>
      <c r="B208" s="1"/>
      <c r="C208" s="1"/>
      <c r="D208" s="63"/>
      <c r="E208" s="1"/>
      <c r="F208" s="1"/>
      <c r="G208" s="1"/>
      <c r="H208" s="1"/>
      <c r="I208" s="64"/>
      <c r="J208" s="6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9.5" customHeight="1" x14ac:dyDescent="0.3">
      <c r="A209" s="1"/>
      <c r="B209" s="1"/>
      <c r="C209" s="1"/>
      <c r="D209" s="63"/>
      <c r="E209" s="1"/>
      <c r="F209" s="1"/>
      <c r="G209" s="1"/>
      <c r="H209" s="1"/>
      <c r="I209" s="64"/>
      <c r="J209" s="6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9.5" customHeight="1" x14ac:dyDescent="0.3">
      <c r="A210" s="1"/>
      <c r="B210" s="1"/>
      <c r="C210" s="1"/>
      <c r="D210" s="63"/>
      <c r="E210" s="1"/>
      <c r="F210" s="1"/>
      <c r="G210" s="1"/>
      <c r="H210" s="1"/>
      <c r="I210" s="64"/>
      <c r="J210" s="6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9.5" customHeight="1" x14ac:dyDescent="0.3">
      <c r="A211" s="1"/>
      <c r="B211" s="1"/>
      <c r="C211" s="1"/>
      <c r="D211" s="63"/>
      <c r="E211" s="1"/>
      <c r="F211" s="1"/>
      <c r="G211" s="1"/>
      <c r="H211" s="1"/>
      <c r="I211" s="64"/>
      <c r="J211" s="6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9.5" customHeight="1" x14ac:dyDescent="0.3">
      <c r="A212" s="1"/>
      <c r="B212" s="1"/>
      <c r="C212" s="1"/>
      <c r="D212" s="63"/>
      <c r="E212" s="1"/>
      <c r="F212" s="1"/>
      <c r="G212" s="1"/>
      <c r="H212" s="1"/>
      <c r="I212" s="64"/>
      <c r="J212" s="6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9.5" customHeight="1" x14ac:dyDescent="0.3">
      <c r="A213" s="1"/>
      <c r="B213" s="1"/>
      <c r="C213" s="1"/>
      <c r="D213" s="63"/>
      <c r="E213" s="1"/>
      <c r="F213" s="1"/>
      <c r="G213" s="1"/>
      <c r="H213" s="1"/>
      <c r="I213" s="64"/>
      <c r="J213" s="6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9.5" customHeight="1" x14ac:dyDescent="0.3">
      <c r="A214" s="1"/>
      <c r="B214" s="1"/>
      <c r="C214" s="1"/>
      <c r="D214" s="63"/>
      <c r="E214" s="1"/>
      <c r="F214" s="1"/>
      <c r="G214" s="1"/>
      <c r="H214" s="1"/>
      <c r="I214" s="64"/>
      <c r="J214" s="6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9.5" customHeight="1" x14ac:dyDescent="0.3">
      <c r="A215" s="1"/>
      <c r="B215" s="1"/>
      <c r="C215" s="1"/>
      <c r="D215" s="63"/>
      <c r="E215" s="1"/>
      <c r="F215" s="1"/>
      <c r="G215" s="1"/>
      <c r="H215" s="1"/>
      <c r="I215" s="64"/>
      <c r="J215" s="6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9.5" customHeight="1" x14ac:dyDescent="0.3">
      <c r="A216" s="1"/>
      <c r="B216" s="1"/>
      <c r="C216" s="1"/>
      <c r="D216" s="63"/>
      <c r="E216" s="1"/>
      <c r="F216" s="1"/>
      <c r="G216" s="1"/>
      <c r="H216" s="1"/>
      <c r="I216" s="64"/>
      <c r="J216" s="6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9.5" customHeight="1" x14ac:dyDescent="0.3">
      <c r="A217" s="1"/>
      <c r="B217" s="1"/>
      <c r="C217" s="1"/>
      <c r="D217" s="63"/>
      <c r="E217" s="1"/>
      <c r="F217" s="1"/>
      <c r="G217" s="1"/>
      <c r="H217" s="1"/>
      <c r="I217" s="64"/>
      <c r="J217" s="6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9.5" customHeight="1" x14ac:dyDescent="0.3">
      <c r="A218" s="1"/>
      <c r="B218" s="1"/>
      <c r="C218" s="1"/>
      <c r="D218" s="63"/>
      <c r="E218" s="1"/>
      <c r="F218" s="1"/>
      <c r="G218" s="1"/>
      <c r="H218" s="1"/>
      <c r="I218" s="64"/>
      <c r="J218" s="6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9.5" customHeight="1" x14ac:dyDescent="0.3">
      <c r="A219" s="1"/>
      <c r="B219" s="1"/>
      <c r="C219" s="1"/>
      <c r="D219" s="63"/>
      <c r="E219" s="1"/>
      <c r="F219" s="1"/>
      <c r="G219" s="1"/>
      <c r="H219" s="1"/>
      <c r="I219" s="64"/>
      <c r="J219" s="6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9.5" customHeight="1" x14ac:dyDescent="0.3">
      <c r="A220" s="1"/>
      <c r="B220" s="1"/>
      <c r="C220" s="1"/>
      <c r="D220" s="63"/>
      <c r="E220" s="1"/>
      <c r="F220" s="1"/>
      <c r="G220" s="1"/>
      <c r="H220" s="1"/>
      <c r="I220" s="64"/>
      <c r="J220" s="6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9.5" customHeight="1" x14ac:dyDescent="0.3">
      <c r="A221" s="1"/>
      <c r="B221" s="1"/>
      <c r="C221" s="1"/>
      <c r="D221" s="63"/>
      <c r="E221" s="1"/>
      <c r="F221" s="1"/>
      <c r="G221" s="1"/>
      <c r="H221" s="1"/>
      <c r="I221" s="64"/>
      <c r="J221" s="6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9.5" customHeight="1" x14ac:dyDescent="0.3">
      <c r="A222" s="1"/>
      <c r="B222" s="1"/>
      <c r="C222" s="1"/>
      <c r="D222" s="63"/>
      <c r="E222" s="1"/>
      <c r="F222" s="1"/>
      <c r="G222" s="1"/>
      <c r="H222" s="1"/>
      <c r="I222" s="64"/>
      <c r="J222" s="6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9.5" customHeight="1" x14ac:dyDescent="0.3">
      <c r="A223" s="1"/>
      <c r="B223" s="1"/>
      <c r="C223" s="1"/>
      <c r="D223" s="63"/>
      <c r="E223" s="1"/>
      <c r="F223" s="1"/>
      <c r="G223" s="1"/>
      <c r="H223" s="1"/>
      <c r="I223" s="64"/>
      <c r="J223" s="6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9.5" customHeight="1" x14ac:dyDescent="0.3">
      <c r="A224" s="1"/>
      <c r="B224" s="1"/>
      <c r="C224" s="1"/>
      <c r="D224" s="63"/>
      <c r="E224" s="1"/>
      <c r="F224" s="1"/>
      <c r="G224" s="1"/>
      <c r="H224" s="1"/>
      <c r="I224" s="64"/>
      <c r="J224" s="6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9.5" customHeight="1" x14ac:dyDescent="0.3">
      <c r="A225" s="1"/>
      <c r="B225" s="1"/>
      <c r="C225" s="1"/>
      <c r="D225" s="63"/>
      <c r="E225" s="1"/>
      <c r="F225" s="1"/>
      <c r="G225" s="1"/>
      <c r="H225" s="1"/>
      <c r="I225" s="64"/>
      <c r="J225" s="6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9.5" customHeight="1" x14ac:dyDescent="0.3">
      <c r="A226" s="1"/>
      <c r="B226" s="1"/>
      <c r="C226" s="1"/>
      <c r="D226" s="63"/>
      <c r="E226" s="1"/>
      <c r="F226" s="1"/>
      <c r="G226" s="1"/>
      <c r="H226" s="1"/>
      <c r="I226" s="64"/>
      <c r="J226" s="6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9.5" customHeight="1" x14ac:dyDescent="0.3">
      <c r="A227" s="1"/>
      <c r="B227" s="1"/>
      <c r="C227" s="1"/>
      <c r="D227" s="63"/>
      <c r="E227" s="1"/>
      <c r="F227" s="1"/>
      <c r="G227" s="1"/>
      <c r="H227" s="1"/>
      <c r="I227" s="64"/>
      <c r="J227" s="6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9.5" customHeight="1" x14ac:dyDescent="0.3">
      <c r="A228" s="1"/>
      <c r="B228" s="1"/>
      <c r="C228" s="1"/>
      <c r="D228" s="63"/>
      <c r="E228" s="1"/>
      <c r="F228" s="1"/>
      <c r="G228" s="1"/>
      <c r="H228" s="1"/>
      <c r="I228" s="64"/>
      <c r="J228" s="6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9.5" customHeight="1" x14ac:dyDescent="0.3">
      <c r="A229" s="1"/>
      <c r="B229" s="1"/>
      <c r="C229" s="1"/>
      <c r="D229" s="63"/>
      <c r="E229" s="1"/>
      <c r="F229" s="1"/>
      <c r="G229" s="1"/>
      <c r="H229" s="1"/>
      <c r="I229" s="64"/>
      <c r="J229" s="6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9.5" customHeight="1" x14ac:dyDescent="0.3">
      <c r="A230" s="1"/>
      <c r="B230" s="1"/>
      <c r="C230" s="1"/>
      <c r="D230" s="63"/>
      <c r="E230" s="1"/>
      <c r="F230" s="1"/>
      <c r="G230" s="1"/>
      <c r="H230" s="1"/>
      <c r="I230" s="64"/>
      <c r="J230" s="6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9.5" customHeight="1" x14ac:dyDescent="0.3">
      <c r="A231" s="1"/>
      <c r="B231" s="1"/>
      <c r="C231" s="1"/>
      <c r="D231" s="63"/>
      <c r="E231" s="1"/>
      <c r="F231" s="1"/>
      <c r="G231" s="1"/>
      <c r="H231" s="1"/>
      <c r="I231" s="64"/>
      <c r="J231" s="6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9.5" customHeight="1" x14ac:dyDescent="0.3">
      <c r="A232" s="1"/>
      <c r="B232" s="1"/>
      <c r="C232" s="1"/>
      <c r="D232" s="63"/>
      <c r="E232" s="1"/>
      <c r="F232" s="1"/>
      <c r="G232" s="1"/>
      <c r="H232" s="1"/>
      <c r="I232" s="64"/>
      <c r="J232" s="6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9.5" customHeight="1" x14ac:dyDescent="0.3">
      <c r="A233" s="1"/>
      <c r="B233" s="1"/>
      <c r="C233" s="1"/>
      <c r="D233" s="63"/>
      <c r="E233" s="1"/>
      <c r="F233" s="1"/>
      <c r="G233" s="1"/>
      <c r="H233" s="1"/>
      <c r="I233" s="64"/>
      <c r="J233" s="6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9.5" customHeight="1" x14ac:dyDescent="0.3">
      <c r="A234" s="1"/>
      <c r="B234" s="1"/>
      <c r="C234" s="1"/>
      <c r="D234" s="63"/>
      <c r="E234" s="1"/>
      <c r="F234" s="1"/>
      <c r="G234" s="1"/>
      <c r="H234" s="1"/>
      <c r="I234" s="64"/>
      <c r="J234" s="6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9.5" customHeight="1" x14ac:dyDescent="0.3">
      <c r="A235" s="1"/>
      <c r="B235" s="1"/>
      <c r="C235" s="1"/>
      <c r="D235" s="63"/>
      <c r="E235" s="1"/>
      <c r="F235" s="1"/>
      <c r="G235" s="1"/>
      <c r="H235" s="1"/>
      <c r="I235" s="64"/>
      <c r="J235" s="6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9.5" customHeight="1" x14ac:dyDescent="0.3">
      <c r="A236" s="1"/>
      <c r="B236" s="1"/>
      <c r="C236" s="1"/>
      <c r="D236" s="63"/>
      <c r="E236" s="1"/>
      <c r="F236" s="1"/>
      <c r="G236" s="1"/>
      <c r="H236" s="1"/>
      <c r="I236" s="64"/>
      <c r="J236" s="6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9.5" customHeight="1" x14ac:dyDescent="0.3">
      <c r="A237" s="1"/>
      <c r="B237" s="1"/>
      <c r="C237" s="1"/>
      <c r="D237" s="63"/>
      <c r="E237" s="1"/>
      <c r="F237" s="1"/>
      <c r="G237" s="1"/>
      <c r="H237" s="1"/>
      <c r="I237" s="64"/>
      <c r="J237" s="6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9.5" customHeight="1" x14ac:dyDescent="0.3">
      <c r="A238" s="1"/>
      <c r="B238" s="1"/>
      <c r="C238" s="1"/>
      <c r="D238" s="63"/>
      <c r="E238" s="1"/>
      <c r="F238" s="1"/>
      <c r="G238" s="1"/>
      <c r="H238" s="1"/>
      <c r="I238" s="64"/>
      <c r="J238" s="6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9.5" customHeight="1" x14ac:dyDescent="0.3">
      <c r="A239" s="1"/>
      <c r="B239" s="1"/>
      <c r="C239" s="1"/>
      <c r="D239" s="63"/>
      <c r="E239" s="1"/>
      <c r="F239" s="1"/>
      <c r="G239" s="1"/>
      <c r="H239" s="1"/>
      <c r="I239" s="64"/>
      <c r="J239" s="6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9.5" customHeight="1" x14ac:dyDescent="0.3">
      <c r="A240" s="1"/>
      <c r="B240" s="1"/>
      <c r="C240" s="1"/>
      <c r="D240" s="63"/>
      <c r="E240" s="1"/>
      <c r="F240" s="1"/>
      <c r="G240" s="1"/>
      <c r="H240" s="1"/>
      <c r="I240" s="64"/>
      <c r="J240" s="6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9.5" customHeight="1" x14ac:dyDescent="0.3">
      <c r="A241" s="1"/>
      <c r="B241" s="1"/>
      <c r="C241" s="1"/>
      <c r="D241" s="63"/>
      <c r="E241" s="1"/>
      <c r="F241" s="1"/>
      <c r="G241" s="1"/>
      <c r="H241" s="1"/>
      <c r="I241" s="64"/>
      <c r="J241" s="6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9.5" customHeight="1" x14ac:dyDescent="0.3">
      <c r="A242" s="1"/>
      <c r="B242" s="1"/>
      <c r="C242" s="1"/>
      <c r="D242" s="63"/>
      <c r="E242" s="1"/>
      <c r="F242" s="1"/>
      <c r="G242" s="1"/>
      <c r="H242" s="1"/>
      <c r="I242" s="64"/>
      <c r="J242" s="6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9.5" customHeight="1" x14ac:dyDescent="0.3">
      <c r="A243" s="1"/>
      <c r="B243" s="1"/>
      <c r="C243" s="1"/>
      <c r="D243" s="63"/>
      <c r="E243" s="1"/>
      <c r="F243" s="1"/>
      <c r="G243" s="1"/>
      <c r="H243" s="1"/>
      <c r="I243" s="64"/>
      <c r="J243" s="6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9.5" customHeight="1" x14ac:dyDescent="0.3">
      <c r="A244" s="1"/>
      <c r="B244" s="1"/>
      <c r="C244" s="1"/>
      <c r="D244" s="63"/>
      <c r="E244" s="1"/>
      <c r="F244" s="1"/>
      <c r="G244" s="1"/>
      <c r="H244" s="1"/>
      <c r="I244" s="64"/>
      <c r="J244" s="6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9.5" customHeight="1" x14ac:dyDescent="0.3">
      <c r="A245" s="1"/>
      <c r="B245" s="1"/>
      <c r="C245" s="1"/>
      <c r="D245" s="63"/>
      <c r="E245" s="1"/>
      <c r="F245" s="1"/>
      <c r="G245" s="1"/>
      <c r="H245" s="1"/>
      <c r="I245" s="64"/>
      <c r="J245" s="6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9.5" customHeight="1" x14ac:dyDescent="0.3">
      <c r="A246" s="1"/>
      <c r="B246" s="1"/>
      <c r="C246" s="1"/>
      <c r="D246" s="63"/>
      <c r="E246" s="1"/>
      <c r="F246" s="1"/>
      <c r="G246" s="1"/>
      <c r="H246" s="1"/>
      <c r="I246" s="64"/>
      <c r="J246" s="6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9.5" customHeight="1" x14ac:dyDescent="0.3">
      <c r="A247" s="1"/>
      <c r="B247" s="1"/>
      <c r="C247" s="1"/>
      <c r="D247" s="63"/>
      <c r="E247" s="1"/>
      <c r="F247" s="1"/>
      <c r="G247" s="1"/>
      <c r="H247" s="1"/>
      <c r="I247" s="64"/>
      <c r="J247" s="6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9.5" customHeight="1" x14ac:dyDescent="0.3">
      <c r="A248" s="1"/>
      <c r="B248" s="1"/>
      <c r="C248" s="1"/>
      <c r="D248" s="63"/>
      <c r="E248" s="1"/>
      <c r="F248" s="1"/>
      <c r="G248" s="1"/>
      <c r="H248" s="1"/>
      <c r="I248" s="64"/>
      <c r="J248" s="6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9.5" customHeight="1" x14ac:dyDescent="0.3">
      <c r="A249" s="1"/>
      <c r="B249" s="1"/>
      <c r="C249" s="1"/>
      <c r="D249" s="63"/>
      <c r="E249" s="1"/>
      <c r="F249" s="1"/>
      <c r="G249" s="1"/>
      <c r="H249" s="1"/>
      <c r="I249" s="64"/>
      <c r="J249" s="6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9.5" customHeight="1" x14ac:dyDescent="0.3">
      <c r="A250" s="1"/>
      <c r="B250" s="1"/>
      <c r="C250" s="1"/>
      <c r="D250" s="63"/>
      <c r="E250" s="1"/>
      <c r="F250" s="1"/>
      <c r="G250" s="1"/>
      <c r="H250" s="1"/>
      <c r="I250" s="64"/>
      <c r="J250" s="6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9.5" customHeight="1" x14ac:dyDescent="0.3">
      <c r="A251" s="1"/>
      <c r="B251" s="1"/>
      <c r="C251" s="1"/>
      <c r="D251" s="63"/>
      <c r="E251" s="1"/>
      <c r="F251" s="1"/>
      <c r="G251" s="1"/>
      <c r="H251" s="1"/>
      <c r="I251" s="64"/>
      <c r="J251" s="6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9.5" customHeight="1" x14ac:dyDescent="0.3">
      <c r="A252" s="1"/>
      <c r="B252" s="1"/>
      <c r="C252" s="1"/>
      <c r="D252" s="63"/>
      <c r="E252" s="1"/>
      <c r="F252" s="1"/>
      <c r="G252" s="1"/>
      <c r="H252" s="1"/>
      <c r="I252" s="64"/>
      <c r="J252" s="6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9.5" customHeight="1" x14ac:dyDescent="0.3">
      <c r="A253" s="1"/>
      <c r="B253" s="1"/>
      <c r="C253" s="1"/>
      <c r="D253" s="63"/>
      <c r="E253" s="1"/>
      <c r="F253" s="1"/>
      <c r="G253" s="1"/>
      <c r="H253" s="1"/>
      <c r="I253" s="64"/>
      <c r="J253" s="6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9.5" customHeight="1" x14ac:dyDescent="0.3">
      <c r="A254" s="1"/>
      <c r="B254" s="1"/>
      <c r="C254" s="1"/>
      <c r="D254" s="63"/>
      <c r="E254" s="1"/>
      <c r="F254" s="1"/>
      <c r="G254" s="1"/>
      <c r="H254" s="1"/>
      <c r="I254" s="64"/>
      <c r="J254" s="6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9.5" customHeight="1" x14ac:dyDescent="0.3">
      <c r="A255" s="1"/>
      <c r="B255" s="1"/>
      <c r="C255" s="1"/>
      <c r="D255" s="63"/>
      <c r="E255" s="1"/>
      <c r="F255" s="1"/>
      <c r="G255" s="1"/>
      <c r="H255" s="1"/>
      <c r="I255" s="64"/>
      <c r="J255" s="6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9.5" customHeight="1" x14ac:dyDescent="0.3">
      <c r="A256" s="1"/>
      <c r="B256" s="1"/>
      <c r="C256" s="1"/>
      <c r="D256" s="63"/>
      <c r="E256" s="1"/>
      <c r="F256" s="1"/>
      <c r="G256" s="1"/>
      <c r="H256" s="1"/>
      <c r="I256" s="64"/>
      <c r="J256" s="6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9.5" customHeight="1" x14ac:dyDescent="0.3">
      <c r="A257" s="1"/>
      <c r="B257" s="1"/>
      <c r="C257" s="1"/>
      <c r="D257" s="63"/>
      <c r="E257" s="1"/>
      <c r="F257" s="1"/>
      <c r="G257" s="1"/>
      <c r="H257" s="1"/>
      <c r="I257" s="64"/>
      <c r="J257" s="6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9.5" customHeight="1" x14ac:dyDescent="0.3">
      <c r="A258" s="1"/>
      <c r="B258" s="1"/>
      <c r="C258" s="1"/>
      <c r="D258" s="63"/>
      <c r="E258" s="1"/>
      <c r="F258" s="1"/>
      <c r="G258" s="1"/>
      <c r="H258" s="1"/>
      <c r="I258" s="64"/>
      <c r="J258" s="6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9.5" customHeight="1" x14ac:dyDescent="0.3">
      <c r="A259" s="1"/>
      <c r="B259" s="1"/>
      <c r="C259" s="1"/>
      <c r="D259" s="63"/>
      <c r="E259" s="1"/>
      <c r="F259" s="1"/>
      <c r="G259" s="1"/>
      <c r="H259" s="1"/>
      <c r="I259" s="64"/>
      <c r="J259" s="6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9.5" customHeight="1" x14ac:dyDescent="0.3">
      <c r="A260" s="1"/>
      <c r="B260" s="1"/>
      <c r="C260" s="1"/>
      <c r="D260" s="63"/>
      <c r="E260" s="1"/>
      <c r="F260" s="1"/>
      <c r="G260" s="1"/>
      <c r="H260" s="1"/>
      <c r="I260" s="64"/>
      <c r="J260" s="6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9.5" customHeight="1" x14ac:dyDescent="0.3">
      <c r="A261" s="1"/>
      <c r="B261" s="1"/>
      <c r="C261" s="1"/>
      <c r="D261" s="63"/>
      <c r="E261" s="1"/>
      <c r="F261" s="1"/>
      <c r="G261" s="1"/>
      <c r="H261" s="1"/>
      <c r="I261" s="64"/>
      <c r="J261" s="6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9.5" customHeight="1" x14ac:dyDescent="0.3">
      <c r="A262" s="1"/>
      <c r="B262" s="1"/>
      <c r="C262" s="1"/>
      <c r="D262" s="63"/>
      <c r="E262" s="1"/>
      <c r="F262" s="1"/>
      <c r="G262" s="1"/>
      <c r="H262" s="1"/>
      <c r="I262" s="64"/>
      <c r="J262" s="6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9.5" customHeight="1" x14ac:dyDescent="0.3">
      <c r="A263" s="1"/>
      <c r="B263" s="1"/>
      <c r="C263" s="1"/>
      <c r="D263" s="63"/>
      <c r="E263" s="1"/>
      <c r="F263" s="1"/>
      <c r="G263" s="1"/>
      <c r="H263" s="1"/>
      <c r="I263" s="64"/>
      <c r="J263" s="6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9.5" customHeight="1" x14ac:dyDescent="0.3">
      <c r="A264" s="1"/>
      <c r="B264" s="1"/>
      <c r="C264" s="1"/>
      <c r="D264" s="63"/>
      <c r="E264" s="1"/>
      <c r="F264" s="1"/>
      <c r="G264" s="1"/>
      <c r="H264" s="1"/>
      <c r="I264" s="64"/>
      <c r="J264" s="6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9.5" customHeight="1" x14ac:dyDescent="0.3">
      <c r="A265" s="1"/>
      <c r="B265" s="1"/>
      <c r="C265" s="1"/>
      <c r="D265" s="63"/>
      <c r="E265" s="1"/>
      <c r="F265" s="1"/>
      <c r="G265" s="1"/>
      <c r="H265" s="1"/>
      <c r="I265" s="64"/>
      <c r="J265" s="6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9.5" customHeight="1" x14ac:dyDescent="0.3">
      <c r="A266" s="1"/>
      <c r="B266" s="1"/>
      <c r="C266" s="1"/>
      <c r="D266" s="63"/>
      <c r="E266" s="1"/>
      <c r="F266" s="1"/>
      <c r="G266" s="1"/>
      <c r="H266" s="1"/>
      <c r="I266" s="64"/>
      <c r="J266" s="6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9.5" customHeight="1" x14ac:dyDescent="0.3">
      <c r="A267" s="1"/>
      <c r="B267" s="1"/>
      <c r="C267" s="1"/>
      <c r="D267" s="63"/>
      <c r="E267" s="1"/>
      <c r="F267" s="1"/>
      <c r="G267" s="1"/>
      <c r="H267" s="1"/>
      <c r="I267" s="64"/>
      <c r="J267" s="6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9.5" customHeight="1" x14ac:dyDescent="0.3">
      <c r="A268" s="1"/>
      <c r="B268" s="1"/>
      <c r="C268" s="1"/>
      <c r="D268" s="63"/>
      <c r="E268" s="1"/>
      <c r="F268" s="1"/>
      <c r="G268" s="1"/>
      <c r="H268" s="1"/>
      <c r="I268" s="64"/>
      <c r="J268" s="6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9.5" customHeight="1" x14ac:dyDescent="0.3">
      <c r="A269" s="1"/>
      <c r="B269" s="1"/>
      <c r="C269" s="1"/>
      <c r="D269" s="63"/>
      <c r="E269" s="1"/>
      <c r="F269" s="1"/>
      <c r="G269" s="1"/>
      <c r="H269" s="1"/>
      <c r="I269" s="64"/>
      <c r="J269" s="6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9.5" customHeight="1" x14ac:dyDescent="0.3">
      <c r="A270" s="1"/>
      <c r="B270" s="1"/>
      <c r="C270" s="1"/>
      <c r="D270" s="63"/>
      <c r="E270" s="1"/>
      <c r="F270" s="1"/>
      <c r="G270" s="1"/>
      <c r="H270" s="1"/>
      <c r="I270" s="64"/>
      <c r="J270" s="6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9.5" customHeight="1" x14ac:dyDescent="0.3">
      <c r="A271" s="1"/>
      <c r="B271" s="1"/>
      <c r="C271" s="1"/>
      <c r="D271" s="63"/>
      <c r="E271" s="1"/>
      <c r="F271" s="1"/>
      <c r="G271" s="1"/>
      <c r="H271" s="1"/>
      <c r="I271" s="64"/>
      <c r="J271" s="6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9.5" customHeight="1" x14ac:dyDescent="0.3">
      <c r="A272" s="1"/>
      <c r="B272" s="1"/>
      <c r="C272" s="1"/>
      <c r="D272" s="63"/>
      <c r="E272" s="1"/>
      <c r="F272" s="1"/>
      <c r="G272" s="1"/>
      <c r="H272" s="1"/>
      <c r="I272" s="64"/>
      <c r="J272" s="6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9.5" customHeight="1" x14ac:dyDescent="0.3">
      <c r="A273" s="1"/>
      <c r="B273" s="1"/>
      <c r="C273" s="1"/>
      <c r="D273" s="63"/>
      <c r="E273" s="1"/>
      <c r="F273" s="1"/>
      <c r="G273" s="1"/>
      <c r="H273" s="1"/>
      <c r="I273" s="64"/>
      <c r="J273" s="6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9.5" customHeight="1" x14ac:dyDescent="0.3">
      <c r="A274" s="1"/>
      <c r="B274" s="1"/>
      <c r="C274" s="1"/>
      <c r="D274" s="63"/>
      <c r="E274" s="1"/>
      <c r="F274" s="1"/>
      <c r="G274" s="1"/>
      <c r="H274" s="1"/>
      <c r="I274" s="64"/>
      <c r="J274" s="6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9.5" customHeight="1" x14ac:dyDescent="0.3">
      <c r="A275" s="1"/>
      <c r="B275" s="1"/>
      <c r="C275" s="1"/>
      <c r="D275" s="63"/>
      <c r="E275" s="1"/>
      <c r="F275" s="1"/>
      <c r="G275" s="1"/>
      <c r="H275" s="1"/>
      <c r="I275" s="64"/>
      <c r="J275" s="6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9.5" customHeight="1" x14ac:dyDescent="0.3">
      <c r="A276" s="1"/>
      <c r="B276" s="1"/>
      <c r="C276" s="1"/>
      <c r="D276" s="63"/>
      <c r="E276" s="1"/>
      <c r="F276" s="1"/>
      <c r="G276" s="1"/>
      <c r="H276" s="1"/>
      <c r="I276" s="64"/>
      <c r="J276" s="6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9.5" customHeight="1" x14ac:dyDescent="0.3">
      <c r="A277" s="1"/>
      <c r="B277" s="1"/>
      <c r="C277" s="1"/>
      <c r="D277" s="63"/>
      <c r="E277" s="1"/>
      <c r="F277" s="1"/>
      <c r="G277" s="1"/>
      <c r="H277" s="1"/>
      <c r="I277" s="64"/>
      <c r="J277" s="6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9.5" customHeight="1" x14ac:dyDescent="0.3">
      <c r="A278" s="1"/>
      <c r="B278" s="1"/>
      <c r="C278" s="1"/>
      <c r="D278" s="63"/>
      <c r="E278" s="1"/>
      <c r="F278" s="1"/>
      <c r="G278" s="1"/>
      <c r="H278" s="1"/>
      <c r="I278" s="64"/>
      <c r="J278" s="6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9.5" customHeight="1" x14ac:dyDescent="0.3">
      <c r="A279" s="1"/>
      <c r="B279" s="1"/>
      <c r="C279" s="1"/>
      <c r="D279" s="63"/>
      <c r="E279" s="1"/>
      <c r="F279" s="1"/>
      <c r="G279" s="1"/>
      <c r="H279" s="1"/>
      <c r="I279" s="64"/>
      <c r="J279" s="6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9.5" customHeight="1" x14ac:dyDescent="0.3">
      <c r="A280" s="1"/>
      <c r="B280" s="1"/>
      <c r="C280" s="1"/>
      <c r="D280" s="63"/>
      <c r="E280" s="1"/>
      <c r="F280" s="1"/>
      <c r="G280" s="1"/>
      <c r="H280" s="1"/>
      <c r="I280" s="64"/>
      <c r="J280" s="6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9.5" customHeight="1" x14ac:dyDescent="0.3">
      <c r="A281" s="1"/>
      <c r="B281" s="1"/>
      <c r="C281" s="1"/>
      <c r="D281" s="63"/>
      <c r="E281" s="1"/>
      <c r="F281" s="1"/>
      <c r="G281" s="1"/>
      <c r="H281" s="1"/>
      <c r="I281" s="64"/>
      <c r="J281" s="6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9.5" customHeight="1" x14ac:dyDescent="0.3">
      <c r="A282" s="1"/>
      <c r="B282" s="1"/>
      <c r="C282" s="1"/>
      <c r="D282" s="63"/>
      <c r="E282" s="1"/>
      <c r="F282" s="1"/>
      <c r="G282" s="1"/>
      <c r="H282" s="1"/>
      <c r="I282" s="64"/>
      <c r="J282" s="6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9.5" customHeight="1" x14ac:dyDescent="0.3">
      <c r="A283" s="1"/>
      <c r="B283" s="1"/>
      <c r="C283" s="1"/>
      <c r="D283" s="63"/>
      <c r="E283" s="1"/>
      <c r="F283" s="1"/>
      <c r="G283" s="1"/>
      <c r="H283" s="1"/>
      <c r="I283" s="64"/>
      <c r="J283" s="6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9.5" customHeight="1" x14ac:dyDescent="0.3">
      <c r="A284" s="1"/>
      <c r="B284" s="1"/>
      <c r="C284" s="1"/>
      <c r="D284" s="63"/>
      <c r="E284" s="1"/>
      <c r="F284" s="1"/>
      <c r="G284" s="1"/>
      <c r="H284" s="1"/>
      <c r="I284" s="64"/>
      <c r="J284" s="6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9.5" customHeight="1" x14ac:dyDescent="0.3">
      <c r="A285" s="1"/>
      <c r="B285" s="1"/>
      <c r="C285" s="1"/>
      <c r="D285" s="63"/>
      <c r="E285" s="1"/>
      <c r="F285" s="1"/>
      <c r="G285" s="1"/>
      <c r="H285" s="1"/>
      <c r="I285" s="64"/>
      <c r="J285" s="6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9.5" customHeight="1" x14ac:dyDescent="0.3">
      <c r="A286" s="1"/>
      <c r="B286" s="1"/>
      <c r="C286" s="1"/>
      <c r="D286" s="63"/>
      <c r="E286" s="1"/>
      <c r="F286" s="1"/>
      <c r="G286" s="1"/>
      <c r="H286" s="1"/>
      <c r="I286" s="64"/>
      <c r="J286" s="6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9.5" customHeight="1" x14ac:dyDescent="0.3">
      <c r="A287" s="1"/>
      <c r="B287" s="1"/>
      <c r="C287" s="1"/>
      <c r="D287" s="63"/>
      <c r="E287" s="1"/>
      <c r="F287" s="1"/>
      <c r="G287" s="1"/>
      <c r="H287" s="1"/>
      <c r="I287" s="64"/>
      <c r="J287" s="6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9.5" customHeight="1" x14ac:dyDescent="0.3">
      <c r="A288" s="1"/>
      <c r="B288" s="1"/>
      <c r="C288" s="1"/>
      <c r="D288" s="63"/>
      <c r="E288" s="1"/>
      <c r="F288" s="1"/>
      <c r="G288" s="1"/>
      <c r="H288" s="1"/>
      <c r="I288" s="64"/>
      <c r="J288" s="6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9.5" customHeight="1" x14ac:dyDescent="0.3">
      <c r="A289" s="1"/>
      <c r="B289" s="1"/>
      <c r="C289" s="1"/>
      <c r="D289" s="63"/>
      <c r="E289" s="1"/>
      <c r="F289" s="1"/>
      <c r="G289" s="1"/>
      <c r="H289" s="1"/>
      <c r="I289" s="64"/>
      <c r="J289" s="6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9.5" customHeight="1" x14ac:dyDescent="0.3">
      <c r="A290" s="1"/>
      <c r="B290" s="1"/>
      <c r="C290" s="1"/>
      <c r="D290" s="63"/>
      <c r="E290" s="1"/>
      <c r="F290" s="1"/>
      <c r="G290" s="1"/>
      <c r="H290" s="1"/>
      <c r="I290" s="64"/>
      <c r="J290" s="6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9.5" customHeight="1" x14ac:dyDescent="0.3">
      <c r="A291" s="1"/>
      <c r="B291" s="1"/>
      <c r="C291" s="1"/>
      <c r="D291" s="63"/>
      <c r="E291" s="1"/>
      <c r="F291" s="1"/>
      <c r="G291" s="1"/>
      <c r="H291" s="1"/>
      <c r="I291" s="64"/>
      <c r="J291" s="6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9.5" customHeight="1" x14ac:dyDescent="0.3">
      <c r="A292" s="1"/>
      <c r="B292" s="1"/>
      <c r="C292" s="1"/>
      <c r="D292" s="63"/>
      <c r="E292" s="1"/>
      <c r="F292" s="1"/>
      <c r="G292" s="1"/>
      <c r="H292" s="1"/>
      <c r="I292" s="64"/>
      <c r="J292" s="6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9.5" customHeight="1" x14ac:dyDescent="0.3">
      <c r="A293" s="1"/>
      <c r="B293" s="1"/>
      <c r="C293" s="1"/>
      <c r="D293" s="63"/>
      <c r="E293" s="1"/>
      <c r="F293" s="1"/>
      <c r="G293" s="1"/>
      <c r="H293" s="1"/>
      <c r="I293" s="64"/>
      <c r="J293" s="6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9.5" customHeight="1" x14ac:dyDescent="0.3">
      <c r="A294" s="1"/>
      <c r="B294" s="1"/>
      <c r="C294" s="1"/>
      <c r="D294" s="63"/>
      <c r="E294" s="1"/>
      <c r="F294" s="1"/>
      <c r="G294" s="1"/>
      <c r="H294" s="1"/>
      <c r="I294" s="64"/>
      <c r="J294" s="6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9.5" customHeight="1" x14ac:dyDescent="0.3">
      <c r="A295" s="1"/>
      <c r="B295" s="1"/>
      <c r="C295" s="1"/>
      <c r="D295" s="63"/>
      <c r="E295" s="1"/>
      <c r="F295" s="1"/>
      <c r="G295" s="1"/>
      <c r="H295" s="1"/>
      <c r="I295" s="64"/>
      <c r="J295" s="6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9.5" customHeight="1" x14ac:dyDescent="0.3">
      <c r="A296" s="1"/>
      <c r="B296" s="1"/>
      <c r="C296" s="1"/>
      <c r="D296" s="63"/>
      <c r="E296" s="1"/>
      <c r="F296" s="1"/>
      <c r="G296" s="1"/>
      <c r="H296" s="1"/>
      <c r="I296" s="64"/>
      <c r="J296" s="6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9.5" customHeight="1" x14ac:dyDescent="0.3">
      <c r="A297" s="1"/>
      <c r="B297" s="1"/>
      <c r="C297" s="1"/>
      <c r="D297" s="63"/>
      <c r="E297" s="1"/>
      <c r="F297" s="1"/>
      <c r="G297" s="1"/>
      <c r="H297" s="1"/>
      <c r="I297" s="64"/>
      <c r="J297" s="6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9.5" customHeight="1" x14ac:dyDescent="0.3">
      <c r="A298" s="1"/>
      <c r="B298" s="1"/>
      <c r="C298" s="1"/>
      <c r="D298" s="63"/>
      <c r="E298" s="1"/>
      <c r="F298" s="1"/>
      <c r="G298" s="1"/>
      <c r="H298" s="1"/>
      <c r="I298" s="64"/>
      <c r="J298" s="6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9.5" customHeight="1" x14ac:dyDescent="0.3">
      <c r="A299" s="1"/>
      <c r="B299" s="1"/>
      <c r="C299" s="1"/>
      <c r="D299" s="63"/>
      <c r="E299" s="1"/>
      <c r="F299" s="1"/>
      <c r="G299" s="1"/>
      <c r="H299" s="1"/>
      <c r="I299" s="64"/>
      <c r="J299" s="6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9.5" customHeight="1" x14ac:dyDescent="0.3">
      <c r="A300" s="1"/>
      <c r="B300" s="1"/>
      <c r="C300" s="1"/>
      <c r="D300" s="63"/>
      <c r="E300" s="1"/>
      <c r="F300" s="1"/>
      <c r="G300" s="1"/>
      <c r="H300" s="1"/>
      <c r="I300" s="64"/>
      <c r="J300" s="6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9.5" customHeight="1" x14ac:dyDescent="0.3">
      <c r="A301" s="1"/>
      <c r="B301" s="1"/>
      <c r="C301" s="1"/>
      <c r="D301" s="63"/>
      <c r="E301" s="1"/>
      <c r="F301" s="1"/>
      <c r="G301" s="1"/>
      <c r="H301" s="1"/>
      <c r="I301" s="64"/>
      <c r="J301" s="6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9.5" customHeight="1" x14ac:dyDescent="0.3">
      <c r="A302" s="1"/>
      <c r="B302" s="1"/>
      <c r="C302" s="1"/>
      <c r="D302" s="63"/>
      <c r="E302" s="1"/>
      <c r="F302" s="1"/>
      <c r="G302" s="1"/>
      <c r="H302" s="1"/>
      <c r="I302" s="64"/>
      <c r="J302" s="6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9.5" customHeight="1" x14ac:dyDescent="0.3">
      <c r="A303" s="1"/>
      <c r="B303" s="1"/>
      <c r="C303" s="1"/>
      <c r="D303" s="63"/>
      <c r="E303" s="1"/>
      <c r="F303" s="1"/>
      <c r="G303" s="1"/>
      <c r="H303" s="1"/>
      <c r="I303" s="64"/>
      <c r="J303" s="6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9.5" customHeight="1" x14ac:dyDescent="0.3">
      <c r="A304" s="1"/>
      <c r="B304" s="1"/>
      <c r="C304" s="1"/>
      <c r="D304" s="63"/>
      <c r="E304" s="1"/>
      <c r="F304" s="1"/>
      <c r="G304" s="1"/>
      <c r="H304" s="1"/>
      <c r="I304" s="64"/>
      <c r="J304" s="6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9.5" customHeight="1" x14ac:dyDescent="0.3">
      <c r="A305" s="1"/>
      <c r="B305" s="1"/>
      <c r="C305" s="1"/>
      <c r="D305" s="63"/>
      <c r="E305" s="1"/>
      <c r="F305" s="1"/>
      <c r="G305" s="1"/>
      <c r="H305" s="1"/>
      <c r="I305" s="64"/>
      <c r="J305" s="6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9.5" customHeight="1" x14ac:dyDescent="0.3">
      <c r="A306" s="1"/>
      <c r="B306" s="1"/>
      <c r="C306" s="1"/>
      <c r="D306" s="63"/>
      <c r="E306" s="1"/>
      <c r="F306" s="1"/>
      <c r="G306" s="1"/>
      <c r="H306" s="1"/>
      <c r="I306" s="64"/>
      <c r="J306" s="6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9.5" customHeight="1" x14ac:dyDescent="0.3">
      <c r="A307" s="1"/>
      <c r="B307" s="1"/>
      <c r="C307" s="1"/>
      <c r="D307" s="63"/>
      <c r="E307" s="1"/>
      <c r="F307" s="1"/>
      <c r="G307" s="1"/>
      <c r="H307" s="1"/>
      <c r="I307" s="64"/>
      <c r="J307" s="6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9.5" customHeight="1" x14ac:dyDescent="0.3">
      <c r="A308" s="1"/>
      <c r="B308" s="1"/>
      <c r="C308" s="1"/>
      <c r="D308" s="63"/>
      <c r="E308" s="1"/>
      <c r="F308" s="1"/>
      <c r="G308" s="1"/>
      <c r="H308" s="1"/>
      <c r="I308" s="64"/>
      <c r="J308" s="6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9.5" customHeight="1" x14ac:dyDescent="0.3">
      <c r="A309" s="1"/>
      <c r="B309" s="1"/>
      <c r="C309" s="1"/>
      <c r="D309" s="63"/>
      <c r="E309" s="1"/>
      <c r="F309" s="1"/>
      <c r="G309" s="1"/>
      <c r="H309" s="1"/>
      <c r="I309" s="64"/>
      <c r="J309" s="6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9.5" customHeight="1" x14ac:dyDescent="0.3">
      <c r="A310" s="1"/>
      <c r="B310" s="1"/>
      <c r="C310" s="1"/>
      <c r="D310" s="63"/>
      <c r="E310" s="1"/>
      <c r="F310" s="1"/>
      <c r="G310" s="1"/>
      <c r="H310" s="1"/>
      <c r="I310" s="64"/>
      <c r="J310" s="6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9.5" customHeight="1" x14ac:dyDescent="0.3">
      <c r="A311" s="1"/>
      <c r="B311" s="1"/>
      <c r="C311" s="1"/>
      <c r="D311" s="63"/>
      <c r="E311" s="1"/>
      <c r="F311" s="1"/>
      <c r="G311" s="1"/>
      <c r="H311" s="1"/>
      <c r="I311" s="64"/>
      <c r="J311" s="6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9.5" customHeight="1" x14ac:dyDescent="0.3">
      <c r="A312" s="1"/>
      <c r="B312" s="1"/>
      <c r="C312" s="1"/>
      <c r="D312" s="63"/>
      <c r="E312" s="1"/>
      <c r="F312" s="1"/>
      <c r="G312" s="1"/>
      <c r="H312" s="1"/>
      <c r="I312" s="64"/>
      <c r="J312" s="6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9.5" customHeight="1" x14ac:dyDescent="0.3">
      <c r="A313" s="1"/>
      <c r="B313" s="1"/>
      <c r="C313" s="1"/>
      <c r="D313" s="63"/>
      <c r="E313" s="1"/>
      <c r="F313" s="1"/>
      <c r="G313" s="1"/>
      <c r="H313" s="1"/>
      <c r="I313" s="64"/>
      <c r="J313" s="6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9.5" customHeight="1" x14ac:dyDescent="0.3">
      <c r="A314" s="1"/>
      <c r="B314" s="1"/>
      <c r="C314" s="1"/>
      <c r="D314" s="63"/>
      <c r="E314" s="1"/>
      <c r="F314" s="1"/>
      <c r="G314" s="1"/>
      <c r="H314" s="1"/>
      <c r="I314" s="64"/>
      <c r="J314" s="6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9.5" customHeight="1" x14ac:dyDescent="0.3">
      <c r="A315" s="1"/>
      <c r="B315" s="1"/>
      <c r="C315" s="1"/>
      <c r="D315" s="63"/>
      <c r="E315" s="1"/>
      <c r="F315" s="1"/>
      <c r="G315" s="1"/>
      <c r="H315" s="1"/>
      <c r="I315" s="64"/>
      <c r="J315" s="6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9.5" customHeight="1" x14ac:dyDescent="0.3">
      <c r="A316" s="1"/>
      <c r="B316" s="1"/>
      <c r="C316" s="1"/>
      <c r="D316" s="63"/>
      <c r="E316" s="1"/>
      <c r="F316" s="1"/>
      <c r="G316" s="1"/>
      <c r="H316" s="1"/>
      <c r="I316" s="64"/>
      <c r="J316" s="6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9.5" customHeight="1" x14ac:dyDescent="0.3">
      <c r="A317" s="1"/>
      <c r="B317" s="1"/>
      <c r="C317" s="1"/>
      <c r="D317" s="63"/>
      <c r="E317" s="1"/>
      <c r="F317" s="1"/>
      <c r="G317" s="1"/>
      <c r="H317" s="1"/>
      <c r="I317" s="64"/>
      <c r="J317" s="6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9.5" customHeight="1" x14ac:dyDescent="0.3">
      <c r="A318" s="1"/>
      <c r="B318" s="1"/>
      <c r="C318" s="1"/>
      <c r="D318" s="63"/>
      <c r="E318" s="1"/>
      <c r="F318" s="1"/>
      <c r="G318" s="1"/>
      <c r="H318" s="1"/>
      <c r="I318" s="64"/>
      <c r="J318" s="6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9.5" customHeight="1" x14ac:dyDescent="0.3">
      <c r="A319" s="1"/>
      <c r="B319" s="1"/>
      <c r="C319" s="1"/>
      <c r="D319" s="63"/>
      <c r="E319" s="1"/>
      <c r="F319" s="1"/>
      <c r="G319" s="1"/>
      <c r="H319" s="1"/>
      <c r="I319" s="64"/>
      <c r="J319" s="6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9.5" customHeight="1" x14ac:dyDescent="0.3">
      <c r="A320" s="1"/>
      <c r="B320" s="1"/>
      <c r="C320" s="1"/>
      <c r="D320" s="63"/>
      <c r="E320" s="1"/>
      <c r="F320" s="1"/>
      <c r="G320" s="1"/>
      <c r="H320" s="1"/>
      <c r="I320" s="64"/>
      <c r="J320" s="6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9.5" customHeight="1" x14ac:dyDescent="0.3">
      <c r="A321" s="1"/>
      <c r="B321" s="1"/>
      <c r="C321" s="1"/>
      <c r="D321" s="63"/>
      <c r="E321" s="1"/>
      <c r="F321" s="1"/>
      <c r="G321" s="1"/>
      <c r="H321" s="1"/>
      <c r="I321" s="64"/>
      <c r="J321" s="6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9.5" customHeight="1" x14ac:dyDescent="0.3">
      <c r="A322" s="1"/>
      <c r="B322" s="1"/>
      <c r="C322" s="1"/>
      <c r="D322" s="63"/>
      <c r="E322" s="1"/>
      <c r="F322" s="1"/>
      <c r="G322" s="1"/>
      <c r="H322" s="1"/>
      <c r="I322" s="64"/>
      <c r="J322" s="6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9.5" customHeight="1" x14ac:dyDescent="0.3">
      <c r="A323" s="1"/>
      <c r="B323" s="1"/>
      <c r="C323" s="1"/>
      <c r="D323" s="63"/>
      <c r="E323" s="1"/>
      <c r="F323" s="1"/>
      <c r="G323" s="1"/>
      <c r="H323" s="1"/>
      <c r="I323" s="64"/>
      <c r="J323" s="6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9.5" customHeight="1" x14ac:dyDescent="0.3">
      <c r="A324" s="1"/>
      <c r="B324" s="1"/>
      <c r="C324" s="1"/>
      <c r="D324" s="63"/>
      <c r="E324" s="1"/>
      <c r="F324" s="1"/>
      <c r="G324" s="1"/>
      <c r="H324" s="1"/>
      <c r="I324" s="64"/>
      <c r="J324" s="6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9.5" customHeight="1" x14ac:dyDescent="0.3">
      <c r="A325" s="1"/>
      <c r="B325" s="1"/>
      <c r="C325" s="1"/>
      <c r="D325" s="63"/>
      <c r="E325" s="1"/>
      <c r="F325" s="1"/>
      <c r="G325" s="1"/>
      <c r="H325" s="1"/>
      <c r="I325" s="64"/>
      <c r="J325" s="6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9.5" customHeight="1" x14ac:dyDescent="0.3">
      <c r="A326" s="1"/>
      <c r="B326" s="1"/>
      <c r="C326" s="1"/>
      <c r="D326" s="63"/>
      <c r="E326" s="1"/>
      <c r="F326" s="1"/>
      <c r="G326" s="1"/>
      <c r="H326" s="1"/>
      <c r="I326" s="64"/>
      <c r="J326" s="6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9.5" customHeight="1" x14ac:dyDescent="0.3">
      <c r="A327" s="1"/>
      <c r="B327" s="1"/>
      <c r="C327" s="1"/>
      <c r="D327" s="63"/>
      <c r="E327" s="1"/>
      <c r="F327" s="1"/>
      <c r="G327" s="1"/>
      <c r="H327" s="1"/>
      <c r="I327" s="64"/>
      <c r="J327" s="6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9.5" customHeight="1" x14ac:dyDescent="0.3">
      <c r="A328" s="1"/>
      <c r="B328" s="1"/>
      <c r="C328" s="1"/>
      <c r="D328" s="63"/>
      <c r="E328" s="1"/>
      <c r="F328" s="1"/>
      <c r="G328" s="1"/>
      <c r="H328" s="1"/>
      <c r="I328" s="64"/>
      <c r="J328" s="6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9.5" customHeight="1" x14ac:dyDescent="0.3">
      <c r="A329" s="1"/>
      <c r="B329" s="1"/>
      <c r="C329" s="1"/>
      <c r="D329" s="63"/>
      <c r="E329" s="1"/>
      <c r="F329" s="1"/>
      <c r="G329" s="1"/>
      <c r="H329" s="1"/>
      <c r="I329" s="64"/>
      <c r="J329" s="6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9.5" customHeight="1" x14ac:dyDescent="0.3">
      <c r="A330" s="1"/>
      <c r="B330" s="1"/>
      <c r="C330" s="1"/>
      <c r="D330" s="63"/>
      <c r="E330" s="1"/>
      <c r="F330" s="1"/>
      <c r="G330" s="1"/>
      <c r="H330" s="1"/>
      <c r="I330" s="64"/>
      <c r="J330" s="6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9.5" customHeight="1" x14ac:dyDescent="0.3">
      <c r="A331" s="1"/>
      <c r="B331" s="1"/>
      <c r="C331" s="1"/>
      <c r="D331" s="63"/>
      <c r="E331" s="1"/>
      <c r="F331" s="1"/>
      <c r="G331" s="1"/>
      <c r="H331" s="1"/>
      <c r="I331" s="64"/>
      <c r="J331" s="6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9.5" customHeight="1" x14ac:dyDescent="0.3">
      <c r="A332" s="1"/>
      <c r="B332" s="1"/>
      <c r="C332" s="1"/>
      <c r="D332" s="63"/>
      <c r="E332" s="1"/>
      <c r="F332" s="1"/>
      <c r="G332" s="1"/>
      <c r="H332" s="1"/>
      <c r="I332" s="64"/>
      <c r="J332" s="6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9.5" customHeight="1" x14ac:dyDescent="0.3">
      <c r="A333" s="1"/>
      <c r="B333" s="1"/>
      <c r="C333" s="1"/>
      <c r="D333" s="63"/>
      <c r="E333" s="1"/>
      <c r="F333" s="1"/>
      <c r="G333" s="1"/>
      <c r="H333" s="1"/>
      <c r="I333" s="64"/>
      <c r="J333" s="6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9.5" customHeight="1" x14ac:dyDescent="0.3">
      <c r="A334" s="1"/>
      <c r="B334" s="1"/>
      <c r="C334" s="1"/>
      <c r="D334" s="63"/>
      <c r="E334" s="1"/>
      <c r="F334" s="1"/>
      <c r="G334" s="1"/>
      <c r="H334" s="1"/>
      <c r="I334" s="64"/>
      <c r="J334" s="6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9.5" customHeight="1" x14ac:dyDescent="0.3">
      <c r="A335" s="1"/>
      <c r="B335" s="1"/>
      <c r="C335" s="1"/>
      <c r="D335" s="63"/>
      <c r="E335" s="1"/>
      <c r="F335" s="1"/>
      <c r="G335" s="1"/>
      <c r="H335" s="1"/>
      <c r="I335" s="64"/>
      <c r="J335" s="6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9.5" customHeight="1" x14ac:dyDescent="0.3">
      <c r="A336" s="1"/>
      <c r="B336" s="1"/>
      <c r="C336" s="1"/>
      <c r="D336" s="63"/>
      <c r="E336" s="1"/>
      <c r="F336" s="1"/>
      <c r="G336" s="1"/>
      <c r="H336" s="1"/>
      <c r="I336" s="64"/>
      <c r="J336" s="6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9.5" customHeight="1" x14ac:dyDescent="0.3">
      <c r="A337" s="1"/>
      <c r="B337" s="1"/>
      <c r="C337" s="1"/>
      <c r="D337" s="63"/>
      <c r="E337" s="1"/>
      <c r="F337" s="1"/>
      <c r="G337" s="1"/>
      <c r="H337" s="1"/>
      <c r="I337" s="64"/>
      <c r="J337" s="6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9.5" customHeight="1" x14ac:dyDescent="0.3">
      <c r="A338" s="1"/>
      <c r="B338" s="1"/>
      <c r="C338" s="1"/>
      <c r="D338" s="63"/>
      <c r="E338" s="1"/>
      <c r="F338" s="1"/>
      <c r="G338" s="1"/>
      <c r="H338" s="1"/>
      <c r="I338" s="64"/>
      <c r="J338" s="6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9.5" customHeight="1" x14ac:dyDescent="0.3">
      <c r="A339" s="1"/>
      <c r="B339" s="1"/>
      <c r="C339" s="1"/>
      <c r="D339" s="63"/>
      <c r="E339" s="1"/>
      <c r="F339" s="1"/>
      <c r="G339" s="1"/>
      <c r="H339" s="1"/>
      <c r="I339" s="64"/>
      <c r="J339" s="6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9.5" customHeight="1" x14ac:dyDescent="0.3">
      <c r="A340" s="1"/>
      <c r="B340" s="1"/>
      <c r="C340" s="1"/>
      <c r="D340" s="63"/>
      <c r="E340" s="1"/>
      <c r="F340" s="1"/>
      <c r="G340" s="1"/>
      <c r="H340" s="1"/>
      <c r="I340" s="64"/>
      <c r="J340" s="6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9.5" customHeight="1" x14ac:dyDescent="0.3">
      <c r="A341" s="1"/>
      <c r="B341" s="1"/>
      <c r="C341" s="1"/>
      <c r="D341" s="63"/>
      <c r="E341" s="1"/>
      <c r="F341" s="1"/>
      <c r="G341" s="1"/>
      <c r="H341" s="1"/>
      <c r="I341" s="64"/>
      <c r="J341" s="6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9.5" customHeight="1" x14ac:dyDescent="0.3">
      <c r="A342" s="1"/>
      <c r="B342" s="1"/>
      <c r="C342" s="1"/>
      <c r="D342" s="63"/>
      <c r="E342" s="1"/>
      <c r="F342" s="1"/>
      <c r="G342" s="1"/>
      <c r="H342" s="1"/>
      <c r="I342" s="64"/>
      <c r="J342" s="6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9.5" customHeight="1" x14ac:dyDescent="0.3">
      <c r="A343" s="1"/>
      <c r="B343" s="1"/>
      <c r="C343" s="1"/>
      <c r="D343" s="63"/>
      <c r="E343" s="1"/>
      <c r="F343" s="1"/>
      <c r="G343" s="1"/>
      <c r="H343" s="1"/>
      <c r="I343" s="64"/>
      <c r="J343" s="6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9.5" customHeight="1" x14ac:dyDescent="0.3">
      <c r="A344" s="1"/>
      <c r="B344" s="1"/>
      <c r="C344" s="1"/>
      <c r="D344" s="63"/>
      <c r="E344" s="1"/>
      <c r="F344" s="1"/>
      <c r="G344" s="1"/>
      <c r="H344" s="1"/>
      <c r="I344" s="64"/>
      <c r="J344" s="6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9.5" customHeight="1" x14ac:dyDescent="0.3">
      <c r="A345" s="1"/>
      <c r="B345" s="1"/>
      <c r="C345" s="1"/>
      <c r="D345" s="63"/>
      <c r="E345" s="1"/>
      <c r="F345" s="1"/>
      <c r="G345" s="1"/>
      <c r="H345" s="1"/>
      <c r="I345" s="64"/>
      <c r="J345" s="6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9.5" customHeight="1" x14ac:dyDescent="0.3">
      <c r="A346" s="1"/>
      <c r="B346" s="1"/>
      <c r="C346" s="1"/>
      <c r="D346" s="63"/>
      <c r="E346" s="1"/>
      <c r="F346" s="1"/>
      <c r="G346" s="1"/>
      <c r="H346" s="1"/>
      <c r="I346" s="64"/>
      <c r="J346" s="6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9.5" customHeight="1" x14ac:dyDescent="0.3">
      <c r="A347" s="1"/>
      <c r="B347" s="1"/>
      <c r="C347" s="1"/>
      <c r="D347" s="63"/>
      <c r="E347" s="1"/>
      <c r="F347" s="1"/>
      <c r="G347" s="1"/>
      <c r="H347" s="1"/>
      <c r="I347" s="64"/>
      <c r="J347" s="6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9.5" customHeight="1" x14ac:dyDescent="0.3">
      <c r="A348" s="1"/>
      <c r="B348" s="1"/>
      <c r="C348" s="1"/>
      <c r="D348" s="63"/>
      <c r="E348" s="1"/>
      <c r="F348" s="1"/>
      <c r="G348" s="1"/>
      <c r="H348" s="1"/>
      <c r="I348" s="64"/>
      <c r="J348" s="6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9.5" customHeight="1" x14ac:dyDescent="0.3">
      <c r="A349" s="1"/>
      <c r="B349" s="1"/>
      <c r="C349" s="1"/>
      <c r="D349" s="63"/>
      <c r="E349" s="1"/>
      <c r="F349" s="1"/>
      <c r="G349" s="1"/>
      <c r="H349" s="1"/>
      <c r="I349" s="64"/>
      <c r="J349" s="6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9.5" customHeight="1" x14ac:dyDescent="0.3">
      <c r="A350" s="1"/>
      <c r="B350" s="1"/>
      <c r="C350" s="1"/>
      <c r="D350" s="63"/>
      <c r="E350" s="1"/>
      <c r="F350" s="1"/>
      <c r="G350" s="1"/>
      <c r="H350" s="1"/>
      <c r="I350" s="64"/>
      <c r="J350" s="6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9.5" customHeight="1" x14ac:dyDescent="0.3">
      <c r="A351" s="1"/>
      <c r="B351" s="1"/>
      <c r="C351" s="1"/>
      <c r="D351" s="63"/>
      <c r="E351" s="1"/>
      <c r="F351" s="1"/>
      <c r="G351" s="1"/>
      <c r="H351" s="1"/>
      <c r="I351" s="64"/>
      <c r="J351" s="6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9.5" customHeight="1" x14ac:dyDescent="0.3">
      <c r="A352" s="1"/>
      <c r="B352" s="1"/>
      <c r="C352" s="1"/>
      <c r="D352" s="63"/>
      <c r="E352" s="1"/>
      <c r="F352" s="1"/>
      <c r="G352" s="1"/>
      <c r="H352" s="1"/>
      <c r="I352" s="64"/>
      <c r="J352" s="6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9.5" customHeight="1" x14ac:dyDescent="0.3">
      <c r="A353" s="1"/>
      <c r="B353" s="1"/>
      <c r="C353" s="1"/>
      <c r="D353" s="63"/>
      <c r="E353" s="1"/>
      <c r="F353" s="1"/>
      <c r="G353" s="1"/>
      <c r="H353" s="1"/>
      <c r="I353" s="64"/>
      <c r="J353" s="6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9.5" customHeight="1" x14ac:dyDescent="0.3">
      <c r="A354" s="1"/>
      <c r="B354" s="1"/>
      <c r="C354" s="1"/>
      <c r="D354" s="63"/>
      <c r="E354" s="1"/>
      <c r="F354" s="1"/>
      <c r="G354" s="1"/>
      <c r="H354" s="1"/>
      <c r="I354" s="64"/>
      <c r="J354" s="6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9.5" customHeight="1" x14ac:dyDescent="0.3">
      <c r="A355" s="1"/>
      <c r="B355" s="1"/>
      <c r="C355" s="1"/>
      <c r="D355" s="63"/>
      <c r="E355" s="1"/>
      <c r="F355" s="1"/>
      <c r="G355" s="1"/>
      <c r="H355" s="1"/>
      <c r="I355" s="64"/>
      <c r="J355" s="6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9.5" customHeight="1" x14ac:dyDescent="0.3">
      <c r="A356" s="1"/>
      <c r="B356" s="1"/>
      <c r="C356" s="1"/>
      <c r="D356" s="63"/>
      <c r="E356" s="1"/>
      <c r="F356" s="1"/>
      <c r="G356" s="1"/>
      <c r="H356" s="1"/>
      <c r="I356" s="64"/>
      <c r="J356" s="6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9.5" customHeight="1" x14ac:dyDescent="0.3">
      <c r="A357" s="1"/>
      <c r="B357" s="1"/>
      <c r="C357" s="1"/>
      <c r="D357" s="63"/>
      <c r="E357" s="1"/>
      <c r="F357" s="1"/>
      <c r="G357" s="1"/>
      <c r="H357" s="1"/>
      <c r="I357" s="64"/>
      <c r="J357" s="6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9.5" customHeight="1" x14ac:dyDescent="0.3">
      <c r="A358" s="1"/>
      <c r="B358" s="1"/>
      <c r="C358" s="1"/>
      <c r="D358" s="63"/>
      <c r="E358" s="1"/>
      <c r="F358" s="1"/>
      <c r="G358" s="1"/>
      <c r="H358" s="1"/>
      <c r="I358" s="64"/>
      <c r="J358" s="6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9.5" customHeight="1" x14ac:dyDescent="0.3">
      <c r="A359" s="1"/>
      <c r="B359" s="1"/>
      <c r="C359" s="1"/>
      <c r="D359" s="63"/>
      <c r="E359" s="1"/>
      <c r="F359" s="1"/>
      <c r="G359" s="1"/>
      <c r="H359" s="1"/>
      <c r="I359" s="64"/>
      <c r="J359" s="6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9.5" customHeight="1" x14ac:dyDescent="0.3">
      <c r="A360" s="1"/>
      <c r="B360" s="1"/>
      <c r="C360" s="1"/>
      <c r="D360" s="63"/>
      <c r="E360" s="1"/>
      <c r="F360" s="1"/>
      <c r="G360" s="1"/>
      <c r="H360" s="1"/>
      <c r="I360" s="64"/>
      <c r="J360" s="6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9.5" customHeight="1" x14ac:dyDescent="0.3">
      <c r="A361" s="1"/>
      <c r="B361" s="1"/>
      <c r="C361" s="1"/>
      <c r="D361" s="63"/>
      <c r="E361" s="1"/>
      <c r="F361" s="1"/>
      <c r="G361" s="1"/>
      <c r="H361" s="1"/>
      <c r="I361" s="64"/>
      <c r="J361" s="6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9.5" customHeight="1" x14ac:dyDescent="0.3">
      <c r="A362" s="1"/>
      <c r="B362" s="1"/>
      <c r="C362" s="1"/>
      <c r="D362" s="63"/>
      <c r="E362" s="1"/>
      <c r="F362" s="1"/>
      <c r="G362" s="1"/>
      <c r="H362" s="1"/>
      <c r="I362" s="64"/>
      <c r="J362" s="6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9.5" customHeight="1" x14ac:dyDescent="0.3">
      <c r="A363" s="1"/>
      <c r="B363" s="1"/>
      <c r="C363" s="1"/>
      <c r="D363" s="63"/>
      <c r="E363" s="1"/>
      <c r="F363" s="1"/>
      <c r="G363" s="1"/>
      <c r="H363" s="1"/>
      <c r="I363" s="64"/>
      <c r="J363" s="6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9.5" customHeight="1" x14ac:dyDescent="0.3">
      <c r="A364" s="1"/>
      <c r="B364" s="1"/>
      <c r="C364" s="1"/>
      <c r="D364" s="63"/>
      <c r="E364" s="1"/>
      <c r="F364" s="1"/>
      <c r="G364" s="1"/>
      <c r="H364" s="1"/>
      <c r="I364" s="64"/>
      <c r="J364" s="6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9.5" customHeight="1" x14ac:dyDescent="0.3">
      <c r="A365" s="1"/>
      <c r="B365" s="1"/>
      <c r="C365" s="1"/>
      <c r="D365" s="63"/>
      <c r="E365" s="1"/>
      <c r="F365" s="1"/>
      <c r="G365" s="1"/>
      <c r="H365" s="1"/>
      <c r="I365" s="64"/>
      <c r="J365" s="6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9.5" customHeight="1" x14ac:dyDescent="0.3">
      <c r="A366" s="1"/>
      <c r="B366" s="1"/>
      <c r="C366" s="1"/>
      <c r="D366" s="63"/>
      <c r="E366" s="1"/>
      <c r="F366" s="1"/>
      <c r="G366" s="1"/>
      <c r="H366" s="1"/>
      <c r="I366" s="64"/>
      <c r="J366" s="6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9.5" customHeight="1" x14ac:dyDescent="0.3">
      <c r="A367" s="1"/>
      <c r="B367" s="1"/>
      <c r="C367" s="1"/>
      <c r="D367" s="63"/>
      <c r="E367" s="1"/>
      <c r="F367" s="1"/>
      <c r="G367" s="1"/>
      <c r="H367" s="1"/>
      <c r="I367" s="64"/>
      <c r="J367" s="6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9.5" customHeight="1" x14ac:dyDescent="0.3">
      <c r="A368" s="1"/>
      <c r="B368" s="1"/>
      <c r="C368" s="1"/>
      <c r="D368" s="63"/>
      <c r="E368" s="1"/>
      <c r="F368" s="1"/>
      <c r="G368" s="1"/>
      <c r="H368" s="1"/>
      <c r="I368" s="64"/>
      <c r="J368" s="6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9.5" customHeight="1" x14ac:dyDescent="0.3">
      <c r="A369" s="1"/>
      <c r="B369" s="1"/>
      <c r="C369" s="1"/>
      <c r="D369" s="63"/>
      <c r="E369" s="1"/>
      <c r="F369" s="1"/>
      <c r="G369" s="1"/>
      <c r="H369" s="1"/>
      <c r="I369" s="64"/>
      <c r="J369" s="6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9.5" customHeight="1" x14ac:dyDescent="0.3">
      <c r="A370" s="1"/>
      <c r="B370" s="1"/>
      <c r="C370" s="1"/>
      <c r="D370" s="63"/>
      <c r="E370" s="1"/>
      <c r="F370" s="1"/>
      <c r="G370" s="1"/>
      <c r="H370" s="1"/>
      <c r="I370" s="64"/>
      <c r="J370" s="6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9.5" customHeight="1" x14ac:dyDescent="0.3">
      <c r="A371" s="1"/>
      <c r="B371" s="1"/>
      <c r="C371" s="1"/>
      <c r="D371" s="63"/>
      <c r="E371" s="1"/>
      <c r="F371" s="1"/>
      <c r="G371" s="1"/>
      <c r="H371" s="1"/>
      <c r="I371" s="64"/>
      <c r="J371" s="6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9.5" customHeight="1" x14ac:dyDescent="0.3">
      <c r="A372" s="1"/>
      <c r="B372" s="1"/>
      <c r="C372" s="1"/>
      <c r="D372" s="63"/>
      <c r="E372" s="1"/>
      <c r="F372" s="1"/>
      <c r="G372" s="1"/>
      <c r="H372" s="1"/>
      <c r="I372" s="64"/>
      <c r="J372" s="6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9.5" customHeight="1" x14ac:dyDescent="0.3">
      <c r="A373" s="1"/>
      <c r="B373" s="1"/>
      <c r="C373" s="1"/>
      <c r="D373" s="63"/>
      <c r="E373" s="1"/>
      <c r="F373" s="1"/>
      <c r="G373" s="1"/>
      <c r="H373" s="1"/>
      <c r="I373" s="64"/>
      <c r="J373" s="6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9.5" customHeight="1" x14ac:dyDescent="0.3">
      <c r="A374" s="1"/>
      <c r="B374" s="1"/>
      <c r="C374" s="1"/>
      <c r="D374" s="63"/>
      <c r="E374" s="1"/>
      <c r="F374" s="1"/>
      <c r="G374" s="1"/>
      <c r="H374" s="1"/>
      <c r="I374" s="64"/>
      <c r="J374" s="6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9.5" customHeight="1" x14ac:dyDescent="0.3">
      <c r="A375" s="1"/>
      <c r="B375" s="1"/>
      <c r="C375" s="1"/>
      <c r="D375" s="63"/>
      <c r="E375" s="1"/>
      <c r="F375" s="1"/>
      <c r="G375" s="1"/>
      <c r="H375" s="1"/>
      <c r="I375" s="64"/>
      <c r="J375" s="6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9.5" customHeight="1" x14ac:dyDescent="0.3">
      <c r="A376" s="1"/>
      <c r="B376" s="1"/>
      <c r="C376" s="1"/>
      <c r="D376" s="63"/>
      <c r="E376" s="1"/>
      <c r="F376" s="1"/>
      <c r="G376" s="1"/>
      <c r="H376" s="1"/>
      <c r="I376" s="64"/>
      <c r="J376" s="6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9.5" customHeight="1" x14ac:dyDescent="0.3">
      <c r="A377" s="1"/>
      <c r="B377" s="1"/>
      <c r="C377" s="1"/>
      <c r="D377" s="63"/>
      <c r="E377" s="1"/>
      <c r="F377" s="1"/>
      <c r="G377" s="1"/>
      <c r="H377" s="1"/>
      <c r="I377" s="64"/>
      <c r="J377" s="6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9.5" customHeight="1" x14ac:dyDescent="0.3">
      <c r="A378" s="1"/>
      <c r="B378" s="1"/>
      <c r="C378" s="1"/>
      <c r="D378" s="63"/>
      <c r="E378" s="1"/>
      <c r="F378" s="1"/>
      <c r="G378" s="1"/>
      <c r="H378" s="1"/>
      <c r="I378" s="64"/>
      <c r="J378" s="6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9.5" customHeight="1" x14ac:dyDescent="0.3">
      <c r="A379" s="1"/>
      <c r="B379" s="1"/>
      <c r="C379" s="1"/>
      <c r="D379" s="63"/>
      <c r="E379" s="1"/>
      <c r="F379" s="1"/>
      <c r="G379" s="1"/>
      <c r="H379" s="1"/>
      <c r="I379" s="64"/>
      <c r="J379" s="6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9.5" customHeight="1" x14ac:dyDescent="0.3">
      <c r="A380" s="1"/>
      <c r="B380" s="1"/>
      <c r="C380" s="1"/>
      <c r="D380" s="63"/>
      <c r="E380" s="1"/>
      <c r="F380" s="1"/>
      <c r="G380" s="1"/>
      <c r="H380" s="1"/>
      <c r="I380" s="64"/>
      <c r="J380" s="6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9.5" customHeight="1" x14ac:dyDescent="0.3">
      <c r="A381" s="1"/>
      <c r="B381" s="1"/>
      <c r="C381" s="1"/>
      <c r="D381" s="63"/>
      <c r="E381" s="1"/>
      <c r="F381" s="1"/>
      <c r="G381" s="1"/>
      <c r="H381" s="1"/>
      <c r="I381" s="64"/>
      <c r="J381" s="6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9.5" customHeight="1" x14ac:dyDescent="0.3">
      <c r="A382" s="1"/>
      <c r="B382" s="1"/>
      <c r="C382" s="1"/>
      <c r="D382" s="63"/>
      <c r="E382" s="1"/>
      <c r="F382" s="1"/>
      <c r="G382" s="1"/>
      <c r="H382" s="1"/>
      <c r="I382" s="64"/>
      <c r="J382" s="6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9.5" customHeight="1" x14ac:dyDescent="0.3">
      <c r="A383" s="1"/>
      <c r="B383" s="1"/>
      <c r="C383" s="1"/>
      <c r="D383" s="63"/>
      <c r="E383" s="1"/>
      <c r="F383" s="1"/>
      <c r="G383" s="1"/>
      <c r="H383" s="1"/>
      <c r="I383" s="64"/>
      <c r="J383" s="6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9.5" customHeight="1" x14ac:dyDescent="0.3">
      <c r="A384" s="1"/>
      <c r="B384" s="1"/>
      <c r="C384" s="1"/>
      <c r="D384" s="63"/>
      <c r="E384" s="1"/>
      <c r="F384" s="1"/>
      <c r="G384" s="1"/>
      <c r="H384" s="1"/>
      <c r="I384" s="64"/>
      <c r="J384" s="6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9.5" customHeight="1" x14ac:dyDescent="0.3">
      <c r="A385" s="1"/>
      <c r="B385" s="1"/>
      <c r="C385" s="1"/>
      <c r="D385" s="63"/>
      <c r="E385" s="1"/>
      <c r="F385" s="1"/>
      <c r="G385" s="1"/>
      <c r="H385" s="1"/>
      <c r="I385" s="64"/>
      <c r="J385" s="6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9.5" customHeight="1" x14ac:dyDescent="0.3">
      <c r="A386" s="1"/>
      <c r="B386" s="1"/>
      <c r="C386" s="1"/>
      <c r="D386" s="63"/>
      <c r="E386" s="1"/>
      <c r="F386" s="1"/>
      <c r="G386" s="1"/>
      <c r="H386" s="1"/>
      <c r="I386" s="64"/>
      <c r="J386" s="6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9.5" customHeight="1" x14ac:dyDescent="0.3">
      <c r="A387" s="1"/>
      <c r="B387" s="1"/>
      <c r="C387" s="1"/>
      <c r="D387" s="63"/>
      <c r="E387" s="1"/>
      <c r="F387" s="1"/>
      <c r="G387" s="1"/>
      <c r="H387" s="1"/>
      <c r="I387" s="64"/>
      <c r="J387" s="6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9.5" customHeight="1" x14ac:dyDescent="0.3">
      <c r="A388" s="1"/>
      <c r="B388" s="1"/>
      <c r="C388" s="1"/>
      <c r="D388" s="63"/>
      <c r="E388" s="1"/>
      <c r="F388" s="1"/>
      <c r="G388" s="1"/>
      <c r="H388" s="1"/>
      <c r="I388" s="64"/>
      <c r="J388" s="6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9.5" customHeight="1" x14ac:dyDescent="0.3">
      <c r="A389" s="1"/>
      <c r="B389" s="1"/>
      <c r="C389" s="1"/>
      <c r="D389" s="63"/>
      <c r="E389" s="1"/>
      <c r="F389" s="1"/>
      <c r="G389" s="1"/>
      <c r="H389" s="1"/>
      <c r="I389" s="64"/>
      <c r="J389" s="6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9.5" customHeight="1" x14ac:dyDescent="0.3">
      <c r="A390" s="1"/>
      <c r="B390" s="1"/>
      <c r="C390" s="1"/>
      <c r="D390" s="63"/>
      <c r="E390" s="1"/>
      <c r="F390" s="1"/>
      <c r="G390" s="1"/>
      <c r="H390" s="1"/>
      <c r="I390" s="64"/>
      <c r="J390" s="6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9.5" customHeight="1" x14ac:dyDescent="0.3">
      <c r="A391" s="1"/>
      <c r="B391" s="1"/>
      <c r="C391" s="1"/>
      <c r="D391" s="63"/>
      <c r="E391" s="1"/>
      <c r="F391" s="1"/>
      <c r="G391" s="1"/>
      <c r="H391" s="1"/>
      <c r="I391" s="64"/>
      <c r="J391" s="6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9.5" customHeight="1" x14ac:dyDescent="0.3">
      <c r="A392" s="1"/>
      <c r="B392" s="1"/>
      <c r="C392" s="1"/>
      <c r="D392" s="63"/>
      <c r="E392" s="1"/>
      <c r="F392" s="1"/>
      <c r="G392" s="1"/>
      <c r="H392" s="1"/>
      <c r="I392" s="64"/>
      <c r="J392" s="6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9.5" customHeight="1" x14ac:dyDescent="0.3">
      <c r="A393" s="1"/>
      <c r="B393" s="1"/>
      <c r="C393" s="1"/>
      <c r="D393" s="63"/>
      <c r="E393" s="1"/>
      <c r="F393" s="1"/>
      <c r="G393" s="1"/>
      <c r="H393" s="1"/>
      <c r="I393" s="64"/>
      <c r="J393" s="6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9.5" customHeight="1" x14ac:dyDescent="0.3">
      <c r="A394" s="1"/>
      <c r="B394" s="1"/>
      <c r="C394" s="1"/>
      <c r="D394" s="63"/>
      <c r="E394" s="1"/>
      <c r="F394" s="1"/>
      <c r="G394" s="1"/>
      <c r="H394" s="1"/>
      <c r="I394" s="64"/>
      <c r="J394" s="6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9.5" customHeight="1" x14ac:dyDescent="0.3">
      <c r="A395" s="1"/>
      <c r="B395" s="1"/>
      <c r="C395" s="1"/>
      <c r="D395" s="63"/>
      <c r="E395" s="1"/>
      <c r="F395" s="1"/>
      <c r="G395" s="1"/>
      <c r="H395" s="1"/>
      <c r="I395" s="64"/>
      <c r="J395" s="6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9.5" customHeight="1" x14ac:dyDescent="0.3">
      <c r="A396" s="1"/>
      <c r="B396" s="1"/>
      <c r="C396" s="1"/>
      <c r="D396" s="63"/>
      <c r="E396" s="1"/>
      <c r="F396" s="1"/>
      <c r="G396" s="1"/>
      <c r="H396" s="1"/>
      <c r="I396" s="64"/>
      <c r="J396" s="6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9.5" customHeight="1" x14ac:dyDescent="0.3">
      <c r="A397" s="1"/>
      <c r="B397" s="1"/>
      <c r="C397" s="1"/>
      <c r="D397" s="63"/>
      <c r="E397" s="1"/>
      <c r="F397" s="1"/>
      <c r="G397" s="1"/>
      <c r="H397" s="1"/>
      <c r="I397" s="64"/>
      <c r="J397" s="6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9.5" customHeight="1" x14ac:dyDescent="0.3">
      <c r="A398" s="1"/>
      <c r="B398" s="1"/>
      <c r="C398" s="1"/>
      <c r="D398" s="63"/>
      <c r="E398" s="1"/>
      <c r="F398" s="1"/>
      <c r="G398" s="1"/>
      <c r="H398" s="1"/>
      <c r="I398" s="64"/>
      <c r="J398" s="6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9.5" customHeight="1" x14ac:dyDescent="0.3">
      <c r="A399" s="1"/>
      <c r="B399" s="1"/>
      <c r="C399" s="1"/>
      <c r="D399" s="63"/>
      <c r="E399" s="1"/>
      <c r="F399" s="1"/>
      <c r="G399" s="1"/>
      <c r="H399" s="1"/>
      <c r="I399" s="64"/>
      <c r="J399" s="6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9.5" customHeight="1" x14ac:dyDescent="0.3">
      <c r="A400" s="1"/>
      <c r="B400" s="1"/>
      <c r="C400" s="1"/>
      <c r="D400" s="63"/>
      <c r="E400" s="1"/>
      <c r="F400" s="1"/>
      <c r="G400" s="1"/>
      <c r="H400" s="1"/>
      <c r="I400" s="64"/>
      <c r="J400" s="6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9.5" customHeight="1" x14ac:dyDescent="0.3">
      <c r="A401" s="1"/>
      <c r="B401" s="1"/>
      <c r="C401" s="1"/>
      <c r="D401" s="63"/>
      <c r="E401" s="1"/>
      <c r="F401" s="1"/>
      <c r="G401" s="1"/>
      <c r="H401" s="1"/>
      <c r="I401" s="64"/>
      <c r="J401" s="6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9.5" customHeight="1" x14ac:dyDescent="0.3">
      <c r="A402" s="1"/>
      <c r="B402" s="1"/>
      <c r="C402" s="1"/>
      <c r="D402" s="63"/>
      <c r="E402" s="1"/>
      <c r="F402" s="1"/>
      <c r="G402" s="1"/>
      <c r="H402" s="1"/>
      <c r="I402" s="64"/>
      <c r="J402" s="6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9.5" customHeight="1" x14ac:dyDescent="0.3">
      <c r="A403" s="1"/>
      <c r="B403" s="1"/>
      <c r="C403" s="1"/>
      <c r="D403" s="63"/>
      <c r="E403" s="1"/>
      <c r="F403" s="1"/>
      <c r="G403" s="1"/>
      <c r="H403" s="1"/>
      <c r="I403" s="64"/>
      <c r="J403" s="6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9.5" customHeight="1" x14ac:dyDescent="0.3">
      <c r="A404" s="1"/>
      <c r="B404" s="1"/>
      <c r="C404" s="1"/>
      <c r="D404" s="63"/>
      <c r="E404" s="1"/>
      <c r="F404" s="1"/>
      <c r="G404" s="1"/>
      <c r="H404" s="1"/>
      <c r="I404" s="64"/>
      <c r="J404" s="6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9.5" customHeight="1" x14ac:dyDescent="0.3">
      <c r="A405" s="1"/>
      <c r="B405" s="1"/>
      <c r="C405" s="1"/>
      <c r="D405" s="63"/>
      <c r="E405" s="1"/>
      <c r="F405" s="1"/>
      <c r="G405" s="1"/>
      <c r="H405" s="1"/>
      <c r="I405" s="64"/>
      <c r="J405" s="6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9.5" customHeight="1" x14ac:dyDescent="0.3">
      <c r="A406" s="1"/>
      <c r="B406" s="1"/>
      <c r="C406" s="1"/>
      <c r="D406" s="63"/>
      <c r="E406" s="1"/>
      <c r="F406" s="1"/>
      <c r="G406" s="1"/>
      <c r="H406" s="1"/>
      <c r="I406" s="64"/>
      <c r="J406" s="6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9.5" customHeight="1" x14ac:dyDescent="0.3">
      <c r="A407" s="1"/>
      <c r="B407" s="1"/>
      <c r="C407" s="1"/>
      <c r="D407" s="63"/>
      <c r="E407" s="1"/>
      <c r="F407" s="1"/>
      <c r="G407" s="1"/>
      <c r="H407" s="1"/>
      <c r="I407" s="64"/>
      <c r="J407" s="6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9.5" customHeight="1" x14ac:dyDescent="0.3">
      <c r="A408" s="1"/>
      <c r="B408" s="1"/>
      <c r="C408" s="1"/>
      <c r="D408" s="63"/>
      <c r="E408" s="1"/>
      <c r="F408" s="1"/>
      <c r="G408" s="1"/>
      <c r="H408" s="1"/>
      <c r="I408" s="64"/>
      <c r="J408" s="6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9.5" customHeight="1" x14ac:dyDescent="0.3">
      <c r="A409" s="1"/>
      <c r="B409" s="1"/>
      <c r="C409" s="1"/>
      <c r="D409" s="63"/>
      <c r="E409" s="1"/>
      <c r="F409" s="1"/>
      <c r="G409" s="1"/>
      <c r="H409" s="1"/>
      <c r="I409" s="64"/>
      <c r="J409" s="6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9.5" customHeight="1" x14ac:dyDescent="0.3">
      <c r="A410" s="1"/>
      <c r="B410" s="1"/>
      <c r="C410" s="1"/>
      <c r="D410" s="63"/>
      <c r="E410" s="1"/>
      <c r="F410" s="1"/>
      <c r="G410" s="1"/>
      <c r="H410" s="1"/>
      <c r="I410" s="64"/>
      <c r="J410" s="6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9.5" customHeight="1" x14ac:dyDescent="0.3">
      <c r="A411" s="1"/>
      <c r="B411" s="1"/>
      <c r="C411" s="1"/>
      <c r="D411" s="63"/>
      <c r="E411" s="1"/>
      <c r="F411" s="1"/>
      <c r="G411" s="1"/>
      <c r="H411" s="1"/>
      <c r="I411" s="64"/>
      <c r="J411" s="6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9.5" customHeight="1" x14ac:dyDescent="0.3">
      <c r="A412" s="1"/>
      <c r="B412" s="1"/>
      <c r="C412" s="1"/>
      <c r="D412" s="63"/>
      <c r="E412" s="1"/>
      <c r="F412" s="1"/>
      <c r="G412" s="1"/>
      <c r="H412" s="1"/>
      <c r="I412" s="64"/>
      <c r="J412" s="6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9.5" customHeight="1" x14ac:dyDescent="0.3">
      <c r="A413" s="1"/>
      <c r="B413" s="1"/>
      <c r="C413" s="1"/>
      <c r="D413" s="63"/>
      <c r="E413" s="1"/>
      <c r="F413" s="1"/>
      <c r="G413" s="1"/>
      <c r="H413" s="1"/>
      <c r="I413" s="64"/>
      <c r="J413" s="6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9.5" customHeight="1" x14ac:dyDescent="0.3">
      <c r="A414" s="1"/>
      <c r="B414" s="1"/>
      <c r="C414" s="1"/>
      <c r="D414" s="63"/>
      <c r="E414" s="1"/>
      <c r="F414" s="1"/>
      <c r="G414" s="1"/>
      <c r="H414" s="1"/>
      <c r="I414" s="64"/>
      <c r="J414" s="6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9.5" customHeight="1" x14ac:dyDescent="0.3">
      <c r="A415" s="1"/>
      <c r="B415" s="1"/>
      <c r="C415" s="1"/>
      <c r="D415" s="63"/>
      <c r="E415" s="1"/>
      <c r="F415" s="1"/>
      <c r="G415" s="1"/>
      <c r="H415" s="1"/>
      <c r="I415" s="64"/>
      <c r="J415" s="6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9.5" customHeight="1" x14ac:dyDescent="0.3">
      <c r="A416" s="1"/>
      <c r="B416" s="1"/>
      <c r="C416" s="1"/>
      <c r="D416" s="63"/>
      <c r="E416" s="1"/>
      <c r="F416" s="1"/>
      <c r="G416" s="1"/>
      <c r="H416" s="1"/>
      <c r="I416" s="64"/>
      <c r="J416" s="6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9.5" customHeight="1" x14ac:dyDescent="0.3">
      <c r="A417" s="1"/>
      <c r="B417" s="1"/>
      <c r="C417" s="1"/>
      <c r="D417" s="63"/>
      <c r="E417" s="1"/>
      <c r="F417" s="1"/>
      <c r="G417" s="1"/>
      <c r="H417" s="1"/>
      <c r="I417" s="64"/>
      <c r="J417" s="6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9.5" customHeight="1" x14ac:dyDescent="0.3">
      <c r="A418" s="1"/>
      <c r="B418" s="1"/>
      <c r="C418" s="1"/>
      <c r="D418" s="63"/>
      <c r="E418" s="1"/>
      <c r="F418" s="1"/>
      <c r="G418" s="1"/>
      <c r="H418" s="1"/>
      <c r="I418" s="64"/>
      <c r="J418" s="6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9.5" customHeight="1" x14ac:dyDescent="0.3">
      <c r="A419" s="1"/>
      <c r="B419" s="1"/>
      <c r="C419" s="1"/>
      <c r="D419" s="63"/>
      <c r="E419" s="1"/>
      <c r="F419" s="1"/>
      <c r="G419" s="1"/>
      <c r="H419" s="1"/>
      <c r="I419" s="64"/>
      <c r="J419" s="6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9.5" customHeight="1" x14ac:dyDescent="0.3">
      <c r="A420" s="1"/>
      <c r="B420" s="1"/>
      <c r="C420" s="1"/>
      <c r="D420" s="63"/>
      <c r="E420" s="1"/>
      <c r="F420" s="1"/>
      <c r="G420" s="1"/>
      <c r="H420" s="1"/>
      <c r="I420" s="64"/>
      <c r="J420" s="6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9.5" customHeight="1" x14ac:dyDescent="0.3">
      <c r="A421" s="1"/>
      <c r="B421" s="1"/>
      <c r="C421" s="1"/>
      <c r="D421" s="63"/>
      <c r="E421" s="1"/>
      <c r="F421" s="1"/>
      <c r="G421" s="1"/>
      <c r="H421" s="1"/>
      <c r="I421" s="64"/>
      <c r="J421" s="6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9.5" customHeight="1" x14ac:dyDescent="0.3">
      <c r="A422" s="1"/>
      <c r="B422" s="1"/>
      <c r="C422" s="1"/>
      <c r="D422" s="63"/>
      <c r="E422" s="1"/>
      <c r="F422" s="1"/>
      <c r="G422" s="1"/>
      <c r="H422" s="1"/>
      <c r="I422" s="64"/>
      <c r="J422" s="6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9.5" customHeight="1" x14ac:dyDescent="0.3">
      <c r="A423" s="1"/>
      <c r="B423" s="1"/>
      <c r="C423" s="1"/>
      <c r="D423" s="63"/>
      <c r="E423" s="1"/>
      <c r="F423" s="1"/>
      <c r="G423" s="1"/>
      <c r="H423" s="1"/>
      <c r="I423" s="64"/>
      <c r="J423" s="6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9.5" customHeight="1" x14ac:dyDescent="0.3">
      <c r="A424" s="1"/>
      <c r="B424" s="1"/>
      <c r="C424" s="1"/>
      <c r="D424" s="63"/>
      <c r="E424" s="1"/>
      <c r="F424" s="1"/>
      <c r="G424" s="1"/>
      <c r="H424" s="1"/>
      <c r="I424" s="64"/>
      <c r="J424" s="6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9.5" customHeight="1" x14ac:dyDescent="0.3">
      <c r="A425" s="1"/>
      <c r="B425" s="1"/>
      <c r="C425" s="1"/>
      <c r="D425" s="63"/>
      <c r="E425" s="1"/>
      <c r="F425" s="1"/>
      <c r="G425" s="1"/>
      <c r="H425" s="1"/>
      <c r="I425" s="64"/>
      <c r="J425" s="6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9.5" customHeight="1" x14ac:dyDescent="0.3">
      <c r="A426" s="1"/>
      <c r="B426" s="1"/>
      <c r="C426" s="1"/>
      <c r="D426" s="63"/>
      <c r="E426" s="1"/>
      <c r="F426" s="1"/>
      <c r="G426" s="1"/>
      <c r="H426" s="1"/>
      <c r="I426" s="64"/>
      <c r="J426" s="6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9.5" customHeight="1" x14ac:dyDescent="0.3">
      <c r="A427" s="1"/>
      <c r="B427" s="1"/>
      <c r="C427" s="1"/>
      <c r="D427" s="63"/>
      <c r="E427" s="1"/>
      <c r="F427" s="1"/>
      <c r="G427" s="1"/>
      <c r="H427" s="1"/>
      <c r="I427" s="64"/>
      <c r="J427" s="6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9.5" customHeight="1" x14ac:dyDescent="0.3">
      <c r="A428" s="1"/>
      <c r="B428" s="1"/>
      <c r="C428" s="1"/>
      <c r="D428" s="63"/>
      <c r="E428" s="1"/>
      <c r="F428" s="1"/>
      <c r="G428" s="1"/>
      <c r="H428" s="1"/>
      <c r="I428" s="64"/>
      <c r="J428" s="6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9.5" customHeight="1" x14ac:dyDescent="0.3">
      <c r="A429" s="1"/>
      <c r="B429" s="1"/>
      <c r="C429" s="1"/>
      <c r="D429" s="63"/>
      <c r="E429" s="1"/>
      <c r="F429" s="1"/>
      <c r="G429" s="1"/>
      <c r="H429" s="1"/>
      <c r="I429" s="64"/>
      <c r="J429" s="6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9.5" customHeight="1" x14ac:dyDescent="0.3">
      <c r="A430" s="1"/>
      <c r="B430" s="1"/>
      <c r="C430" s="1"/>
      <c r="D430" s="63"/>
      <c r="E430" s="1"/>
      <c r="F430" s="1"/>
      <c r="G430" s="1"/>
      <c r="H430" s="1"/>
      <c r="I430" s="64"/>
      <c r="J430" s="6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9.5" customHeight="1" x14ac:dyDescent="0.3">
      <c r="A431" s="1"/>
      <c r="B431" s="1"/>
      <c r="C431" s="1"/>
      <c r="D431" s="63"/>
      <c r="E431" s="1"/>
      <c r="F431" s="1"/>
      <c r="G431" s="1"/>
      <c r="H431" s="1"/>
      <c r="I431" s="64"/>
      <c r="J431" s="6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9.5" customHeight="1" x14ac:dyDescent="0.3">
      <c r="A432" s="1"/>
      <c r="B432" s="1"/>
      <c r="C432" s="1"/>
      <c r="D432" s="63"/>
      <c r="E432" s="1"/>
      <c r="F432" s="1"/>
      <c r="G432" s="1"/>
      <c r="H432" s="1"/>
      <c r="I432" s="64"/>
      <c r="J432" s="6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9.5" customHeight="1" x14ac:dyDescent="0.3">
      <c r="A433" s="1"/>
      <c r="B433" s="1"/>
      <c r="C433" s="1"/>
      <c r="D433" s="63"/>
      <c r="E433" s="1"/>
      <c r="F433" s="1"/>
      <c r="G433" s="1"/>
      <c r="H433" s="1"/>
      <c r="I433" s="64"/>
      <c r="J433" s="6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9.5" customHeight="1" x14ac:dyDescent="0.3">
      <c r="A434" s="1"/>
      <c r="B434" s="1"/>
      <c r="C434" s="1"/>
      <c r="D434" s="63"/>
      <c r="E434" s="1"/>
      <c r="F434" s="1"/>
      <c r="G434" s="1"/>
      <c r="H434" s="1"/>
      <c r="I434" s="64"/>
      <c r="J434" s="6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9.5" customHeight="1" x14ac:dyDescent="0.3">
      <c r="A435" s="1"/>
      <c r="B435" s="1"/>
      <c r="C435" s="1"/>
      <c r="D435" s="63"/>
      <c r="E435" s="1"/>
      <c r="F435" s="1"/>
      <c r="G435" s="1"/>
      <c r="H435" s="1"/>
      <c r="I435" s="64"/>
      <c r="J435" s="6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9.5" customHeight="1" x14ac:dyDescent="0.3">
      <c r="A436" s="1"/>
      <c r="B436" s="1"/>
      <c r="C436" s="1"/>
      <c r="D436" s="63"/>
      <c r="E436" s="1"/>
      <c r="F436" s="1"/>
      <c r="G436" s="1"/>
      <c r="H436" s="1"/>
      <c r="I436" s="64"/>
      <c r="J436" s="6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9.5" customHeight="1" x14ac:dyDescent="0.3">
      <c r="A437" s="1"/>
      <c r="B437" s="1"/>
      <c r="C437" s="1"/>
      <c r="D437" s="63"/>
      <c r="E437" s="1"/>
      <c r="F437" s="1"/>
      <c r="G437" s="1"/>
      <c r="H437" s="1"/>
      <c r="I437" s="64"/>
      <c r="J437" s="6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9.5" customHeight="1" x14ac:dyDescent="0.3">
      <c r="A438" s="1"/>
      <c r="B438" s="1"/>
      <c r="C438" s="1"/>
      <c r="D438" s="63"/>
      <c r="E438" s="1"/>
      <c r="F438" s="1"/>
      <c r="G438" s="1"/>
      <c r="H438" s="1"/>
      <c r="I438" s="64"/>
      <c r="J438" s="6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9.5" customHeight="1" x14ac:dyDescent="0.3">
      <c r="A439" s="1"/>
      <c r="B439" s="1"/>
      <c r="C439" s="1"/>
      <c r="D439" s="63"/>
      <c r="E439" s="1"/>
      <c r="F439" s="1"/>
      <c r="G439" s="1"/>
      <c r="H439" s="1"/>
      <c r="I439" s="64"/>
      <c r="J439" s="6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9.5" customHeight="1" x14ac:dyDescent="0.3">
      <c r="A440" s="1"/>
      <c r="B440" s="1"/>
      <c r="C440" s="1"/>
      <c r="D440" s="63"/>
      <c r="E440" s="1"/>
      <c r="F440" s="1"/>
      <c r="G440" s="1"/>
      <c r="H440" s="1"/>
      <c r="I440" s="64"/>
      <c r="J440" s="6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9.5" customHeight="1" x14ac:dyDescent="0.3">
      <c r="A441" s="1"/>
      <c r="B441" s="1"/>
      <c r="C441" s="1"/>
      <c r="D441" s="63"/>
      <c r="E441" s="1"/>
      <c r="F441" s="1"/>
      <c r="G441" s="1"/>
      <c r="H441" s="1"/>
      <c r="I441" s="64"/>
      <c r="J441" s="6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9.5" customHeight="1" x14ac:dyDescent="0.3">
      <c r="A442" s="1"/>
      <c r="B442" s="1"/>
      <c r="C442" s="1"/>
      <c r="D442" s="63"/>
      <c r="E442" s="1"/>
      <c r="F442" s="1"/>
      <c r="G442" s="1"/>
      <c r="H442" s="1"/>
      <c r="I442" s="64"/>
      <c r="J442" s="6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9.5" customHeight="1" x14ac:dyDescent="0.3">
      <c r="A443" s="1"/>
      <c r="B443" s="1"/>
      <c r="C443" s="1"/>
      <c r="D443" s="63"/>
      <c r="E443" s="1"/>
      <c r="F443" s="1"/>
      <c r="G443" s="1"/>
      <c r="H443" s="1"/>
      <c r="I443" s="64"/>
      <c r="J443" s="6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9.5" customHeight="1" x14ac:dyDescent="0.3">
      <c r="A444" s="1"/>
      <c r="B444" s="1"/>
      <c r="C444" s="1"/>
      <c r="D444" s="63"/>
      <c r="E444" s="1"/>
      <c r="F444" s="1"/>
      <c r="G444" s="1"/>
      <c r="H444" s="1"/>
      <c r="I444" s="64"/>
      <c r="J444" s="6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9.5" customHeight="1" x14ac:dyDescent="0.3">
      <c r="A445" s="1"/>
      <c r="B445" s="1"/>
      <c r="C445" s="1"/>
      <c r="D445" s="63"/>
      <c r="E445" s="1"/>
      <c r="F445" s="1"/>
      <c r="G445" s="1"/>
      <c r="H445" s="1"/>
      <c r="I445" s="64"/>
      <c r="J445" s="6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9.5" customHeight="1" x14ac:dyDescent="0.3">
      <c r="A446" s="1"/>
      <c r="B446" s="1"/>
      <c r="C446" s="1"/>
      <c r="D446" s="63"/>
      <c r="E446" s="1"/>
      <c r="F446" s="1"/>
      <c r="G446" s="1"/>
      <c r="H446" s="1"/>
      <c r="I446" s="64"/>
      <c r="J446" s="6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9.5" customHeight="1" x14ac:dyDescent="0.3">
      <c r="A447" s="1"/>
      <c r="B447" s="1"/>
      <c r="C447" s="1"/>
      <c r="D447" s="63"/>
      <c r="E447" s="1"/>
      <c r="F447" s="1"/>
      <c r="G447" s="1"/>
      <c r="H447" s="1"/>
      <c r="I447" s="64"/>
      <c r="J447" s="6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9.5" customHeight="1" x14ac:dyDescent="0.3">
      <c r="A448" s="1"/>
      <c r="B448" s="1"/>
      <c r="C448" s="1"/>
      <c r="D448" s="63"/>
      <c r="E448" s="1"/>
      <c r="F448" s="1"/>
      <c r="G448" s="1"/>
      <c r="H448" s="1"/>
      <c r="I448" s="64"/>
      <c r="J448" s="6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9.5" customHeight="1" x14ac:dyDescent="0.3">
      <c r="A449" s="1"/>
      <c r="B449" s="1"/>
      <c r="C449" s="1"/>
      <c r="D449" s="63"/>
      <c r="E449" s="1"/>
      <c r="F449" s="1"/>
      <c r="G449" s="1"/>
      <c r="H449" s="1"/>
      <c r="I449" s="64"/>
      <c r="J449" s="6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9.5" customHeight="1" x14ac:dyDescent="0.3">
      <c r="A450" s="1"/>
      <c r="B450" s="1"/>
      <c r="C450" s="1"/>
      <c r="D450" s="63"/>
      <c r="E450" s="1"/>
      <c r="F450" s="1"/>
      <c r="G450" s="1"/>
      <c r="H450" s="1"/>
      <c r="I450" s="64"/>
      <c r="J450" s="6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9.5" customHeight="1" x14ac:dyDescent="0.3">
      <c r="A451" s="1"/>
      <c r="B451" s="1"/>
      <c r="C451" s="1"/>
      <c r="D451" s="63"/>
      <c r="E451" s="1"/>
      <c r="F451" s="1"/>
      <c r="G451" s="1"/>
      <c r="H451" s="1"/>
      <c r="I451" s="64"/>
      <c r="J451" s="6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9.5" customHeight="1" x14ac:dyDescent="0.3">
      <c r="A452" s="1"/>
      <c r="B452" s="1"/>
      <c r="C452" s="1"/>
      <c r="D452" s="63"/>
      <c r="E452" s="1"/>
      <c r="F452" s="1"/>
      <c r="G452" s="1"/>
      <c r="H452" s="1"/>
      <c r="I452" s="64"/>
      <c r="J452" s="6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9.5" customHeight="1" x14ac:dyDescent="0.3">
      <c r="A453" s="1"/>
      <c r="B453" s="1"/>
      <c r="C453" s="1"/>
      <c r="D453" s="63"/>
      <c r="E453" s="1"/>
      <c r="F453" s="1"/>
      <c r="G453" s="1"/>
      <c r="H453" s="1"/>
      <c r="I453" s="64"/>
      <c r="J453" s="6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9.5" customHeight="1" x14ac:dyDescent="0.3">
      <c r="A454" s="1"/>
      <c r="B454" s="1"/>
      <c r="C454" s="1"/>
      <c r="D454" s="63"/>
      <c r="E454" s="1"/>
      <c r="F454" s="1"/>
      <c r="G454" s="1"/>
      <c r="H454" s="1"/>
      <c r="I454" s="64"/>
      <c r="J454" s="6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9.5" customHeight="1" x14ac:dyDescent="0.3">
      <c r="A455" s="1"/>
      <c r="B455" s="1"/>
      <c r="C455" s="1"/>
      <c r="D455" s="63"/>
      <c r="E455" s="1"/>
      <c r="F455" s="1"/>
      <c r="G455" s="1"/>
      <c r="H455" s="1"/>
      <c r="I455" s="64"/>
      <c r="J455" s="6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9.5" customHeight="1" x14ac:dyDescent="0.3">
      <c r="A456" s="1"/>
      <c r="B456" s="1"/>
      <c r="C456" s="1"/>
      <c r="D456" s="63"/>
      <c r="E456" s="1"/>
      <c r="F456" s="1"/>
      <c r="G456" s="1"/>
      <c r="H456" s="1"/>
      <c r="I456" s="64"/>
      <c r="J456" s="6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9.5" customHeight="1" x14ac:dyDescent="0.3">
      <c r="A457" s="1"/>
      <c r="B457" s="1"/>
      <c r="C457" s="1"/>
      <c r="D457" s="63"/>
      <c r="E457" s="1"/>
      <c r="F457" s="1"/>
      <c r="G457" s="1"/>
      <c r="H457" s="1"/>
      <c r="I457" s="64"/>
      <c r="J457" s="6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9.5" customHeight="1" x14ac:dyDescent="0.3">
      <c r="A458" s="1"/>
      <c r="B458" s="1"/>
      <c r="C458" s="1"/>
      <c r="D458" s="63"/>
      <c r="E458" s="1"/>
      <c r="F458" s="1"/>
      <c r="G458" s="1"/>
      <c r="H458" s="1"/>
      <c r="I458" s="64"/>
      <c r="J458" s="6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9.5" customHeight="1" x14ac:dyDescent="0.3">
      <c r="A459" s="1"/>
      <c r="B459" s="1"/>
      <c r="C459" s="1"/>
      <c r="D459" s="63"/>
      <c r="E459" s="1"/>
      <c r="F459" s="1"/>
      <c r="G459" s="1"/>
      <c r="H459" s="1"/>
      <c r="I459" s="64"/>
      <c r="J459" s="6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9.5" customHeight="1" x14ac:dyDescent="0.3">
      <c r="A460" s="1"/>
      <c r="B460" s="1"/>
      <c r="C460" s="1"/>
      <c r="D460" s="63"/>
      <c r="E460" s="1"/>
      <c r="F460" s="1"/>
      <c r="G460" s="1"/>
      <c r="H460" s="1"/>
      <c r="I460" s="64"/>
      <c r="J460" s="6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9.5" customHeight="1" x14ac:dyDescent="0.3">
      <c r="A461" s="1"/>
      <c r="B461" s="1"/>
      <c r="C461" s="1"/>
      <c r="D461" s="63"/>
      <c r="E461" s="1"/>
      <c r="F461" s="1"/>
      <c r="G461" s="1"/>
      <c r="H461" s="1"/>
      <c r="I461" s="64"/>
      <c r="J461" s="6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9.5" customHeight="1" x14ac:dyDescent="0.3">
      <c r="A462" s="1"/>
      <c r="B462" s="1"/>
      <c r="C462" s="1"/>
      <c r="D462" s="63"/>
      <c r="E462" s="1"/>
      <c r="F462" s="1"/>
      <c r="G462" s="1"/>
      <c r="H462" s="1"/>
      <c r="I462" s="64"/>
      <c r="J462" s="6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9.5" customHeight="1" x14ac:dyDescent="0.3">
      <c r="A463" s="1"/>
      <c r="B463" s="1"/>
      <c r="C463" s="1"/>
      <c r="D463" s="63"/>
      <c r="E463" s="1"/>
      <c r="F463" s="1"/>
      <c r="G463" s="1"/>
      <c r="H463" s="1"/>
      <c r="I463" s="64"/>
      <c r="J463" s="6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9.5" customHeight="1" x14ac:dyDescent="0.3">
      <c r="A464" s="1"/>
      <c r="B464" s="1"/>
      <c r="C464" s="1"/>
      <c r="D464" s="63"/>
      <c r="E464" s="1"/>
      <c r="F464" s="1"/>
      <c r="G464" s="1"/>
      <c r="H464" s="1"/>
      <c r="I464" s="64"/>
      <c r="J464" s="6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9.5" customHeight="1" x14ac:dyDescent="0.3">
      <c r="A465" s="1"/>
      <c r="B465" s="1"/>
      <c r="C465" s="1"/>
      <c r="D465" s="63"/>
      <c r="E465" s="1"/>
      <c r="F465" s="1"/>
      <c r="G465" s="1"/>
      <c r="H465" s="1"/>
      <c r="I465" s="64"/>
      <c r="J465" s="6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9.5" customHeight="1" x14ac:dyDescent="0.3">
      <c r="A466" s="1"/>
      <c r="B466" s="1"/>
      <c r="C466" s="1"/>
      <c r="D466" s="63"/>
      <c r="E466" s="1"/>
      <c r="F466" s="1"/>
      <c r="G466" s="1"/>
      <c r="H466" s="1"/>
      <c r="I466" s="64"/>
      <c r="J466" s="6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9.5" customHeight="1" x14ac:dyDescent="0.3">
      <c r="A467" s="1"/>
      <c r="B467" s="1"/>
      <c r="C467" s="1"/>
      <c r="D467" s="63"/>
      <c r="E467" s="1"/>
      <c r="F467" s="1"/>
      <c r="G467" s="1"/>
      <c r="H467" s="1"/>
      <c r="I467" s="64"/>
      <c r="J467" s="6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9.5" customHeight="1" x14ac:dyDescent="0.3">
      <c r="A468" s="1"/>
      <c r="B468" s="1"/>
      <c r="C468" s="1"/>
      <c r="D468" s="63"/>
      <c r="E468" s="1"/>
      <c r="F468" s="1"/>
      <c r="G468" s="1"/>
      <c r="H468" s="1"/>
      <c r="I468" s="64"/>
      <c r="J468" s="6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9.5" customHeight="1" x14ac:dyDescent="0.3">
      <c r="A469" s="1"/>
      <c r="B469" s="1"/>
      <c r="C469" s="1"/>
      <c r="D469" s="63"/>
      <c r="E469" s="1"/>
      <c r="F469" s="1"/>
      <c r="G469" s="1"/>
      <c r="H469" s="1"/>
      <c r="I469" s="64"/>
      <c r="J469" s="6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9.5" customHeight="1" x14ac:dyDescent="0.3">
      <c r="A470" s="1"/>
      <c r="B470" s="1"/>
      <c r="C470" s="1"/>
      <c r="D470" s="63"/>
      <c r="E470" s="1"/>
      <c r="F470" s="1"/>
      <c r="G470" s="1"/>
      <c r="H470" s="1"/>
      <c r="I470" s="64"/>
      <c r="J470" s="6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9.5" customHeight="1" x14ac:dyDescent="0.3">
      <c r="A471" s="1"/>
      <c r="B471" s="1"/>
      <c r="C471" s="1"/>
      <c r="D471" s="63"/>
      <c r="E471" s="1"/>
      <c r="F471" s="1"/>
      <c r="G471" s="1"/>
      <c r="H471" s="1"/>
      <c r="I471" s="64"/>
      <c r="J471" s="6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9.5" customHeight="1" x14ac:dyDescent="0.3">
      <c r="A472" s="1"/>
      <c r="B472" s="1"/>
      <c r="C472" s="1"/>
      <c r="D472" s="63"/>
      <c r="E472" s="1"/>
      <c r="F472" s="1"/>
      <c r="G472" s="1"/>
      <c r="H472" s="1"/>
      <c r="I472" s="64"/>
      <c r="J472" s="6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9.5" customHeight="1" x14ac:dyDescent="0.3">
      <c r="A473" s="1"/>
      <c r="B473" s="1"/>
      <c r="C473" s="1"/>
      <c r="D473" s="63"/>
      <c r="E473" s="1"/>
      <c r="F473" s="1"/>
      <c r="G473" s="1"/>
      <c r="H473" s="1"/>
      <c r="I473" s="64"/>
      <c r="J473" s="6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9.5" customHeight="1" x14ac:dyDescent="0.3">
      <c r="A474" s="1"/>
      <c r="B474" s="1"/>
      <c r="C474" s="1"/>
      <c r="D474" s="63"/>
      <c r="E474" s="1"/>
      <c r="F474" s="1"/>
      <c r="G474" s="1"/>
      <c r="H474" s="1"/>
      <c r="I474" s="64"/>
      <c r="J474" s="6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9.5" customHeight="1" x14ac:dyDescent="0.3">
      <c r="A475" s="1"/>
      <c r="B475" s="1"/>
      <c r="C475" s="1"/>
      <c r="D475" s="63"/>
      <c r="E475" s="1"/>
      <c r="F475" s="1"/>
      <c r="G475" s="1"/>
      <c r="H475" s="1"/>
      <c r="I475" s="64"/>
      <c r="J475" s="6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9.5" customHeight="1" x14ac:dyDescent="0.3">
      <c r="A476" s="1"/>
      <c r="B476" s="1"/>
      <c r="C476" s="1"/>
      <c r="D476" s="63"/>
      <c r="E476" s="1"/>
      <c r="F476" s="1"/>
      <c r="G476" s="1"/>
      <c r="H476" s="1"/>
      <c r="I476" s="64"/>
      <c r="J476" s="6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9.5" customHeight="1" x14ac:dyDescent="0.3">
      <c r="A477" s="1"/>
      <c r="B477" s="1"/>
      <c r="C477" s="1"/>
      <c r="D477" s="63"/>
      <c r="E477" s="1"/>
      <c r="F477" s="1"/>
      <c r="G477" s="1"/>
      <c r="H477" s="1"/>
      <c r="I477" s="64"/>
      <c r="J477" s="6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9.5" customHeight="1" x14ac:dyDescent="0.3">
      <c r="A478" s="1"/>
      <c r="B478" s="1"/>
      <c r="C478" s="1"/>
      <c r="D478" s="63"/>
      <c r="E478" s="1"/>
      <c r="F478" s="1"/>
      <c r="G478" s="1"/>
      <c r="H478" s="1"/>
      <c r="I478" s="64"/>
      <c r="J478" s="6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9.5" customHeight="1" x14ac:dyDescent="0.3">
      <c r="A479" s="1"/>
      <c r="B479" s="1"/>
      <c r="C479" s="1"/>
      <c r="D479" s="63"/>
      <c r="E479" s="1"/>
      <c r="F479" s="1"/>
      <c r="G479" s="1"/>
      <c r="H479" s="1"/>
      <c r="I479" s="64"/>
      <c r="J479" s="6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9.5" customHeight="1" x14ac:dyDescent="0.3">
      <c r="A480" s="1"/>
      <c r="B480" s="1"/>
      <c r="C480" s="1"/>
      <c r="D480" s="63"/>
      <c r="E480" s="1"/>
      <c r="F480" s="1"/>
      <c r="G480" s="1"/>
      <c r="H480" s="1"/>
      <c r="I480" s="64"/>
      <c r="J480" s="6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9.5" customHeight="1" x14ac:dyDescent="0.3">
      <c r="A481" s="1"/>
      <c r="B481" s="1"/>
      <c r="C481" s="1"/>
      <c r="D481" s="63"/>
      <c r="E481" s="1"/>
      <c r="F481" s="1"/>
      <c r="G481" s="1"/>
      <c r="H481" s="1"/>
      <c r="I481" s="64"/>
      <c r="J481" s="6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9.5" customHeight="1" x14ac:dyDescent="0.3">
      <c r="A482" s="1"/>
      <c r="B482" s="1"/>
      <c r="C482" s="1"/>
      <c r="D482" s="63"/>
      <c r="E482" s="1"/>
      <c r="F482" s="1"/>
      <c r="G482" s="1"/>
      <c r="H482" s="1"/>
      <c r="I482" s="64"/>
      <c r="J482" s="6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9.5" customHeight="1" x14ac:dyDescent="0.3">
      <c r="A483" s="1"/>
      <c r="B483" s="1"/>
      <c r="C483" s="1"/>
      <c r="D483" s="63"/>
      <c r="E483" s="1"/>
      <c r="F483" s="1"/>
      <c r="G483" s="1"/>
      <c r="H483" s="1"/>
      <c r="I483" s="64"/>
      <c r="J483" s="6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9.5" customHeight="1" x14ac:dyDescent="0.3">
      <c r="A484" s="1"/>
      <c r="B484" s="1"/>
      <c r="C484" s="1"/>
      <c r="D484" s="63"/>
      <c r="E484" s="1"/>
      <c r="F484" s="1"/>
      <c r="G484" s="1"/>
      <c r="H484" s="1"/>
      <c r="I484" s="64"/>
      <c r="J484" s="6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9.5" customHeight="1" x14ac:dyDescent="0.3">
      <c r="A485" s="1"/>
      <c r="B485" s="1"/>
      <c r="C485" s="1"/>
      <c r="D485" s="63"/>
      <c r="E485" s="1"/>
      <c r="F485" s="1"/>
      <c r="G485" s="1"/>
      <c r="H485" s="1"/>
      <c r="I485" s="64"/>
      <c r="J485" s="6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9.5" customHeight="1" x14ac:dyDescent="0.3">
      <c r="A486" s="1"/>
      <c r="B486" s="1"/>
      <c r="C486" s="1"/>
      <c r="D486" s="63"/>
      <c r="E486" s="1"/>
      <c r="F486" s="1"/>
      <c r="G486" s="1"/>
      <c r="H486" s="1"/>
      <c r="I486" s="64"/>
      <c r="J486" s="6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9.5" customHeight="1" x14ac:dyDescent="0.3">
      <c r="A487" s="1"/>
      <c r="B487" s="1"/>
      <c r="C487" s="1"/>
      <c r="D487" s="63"/>
      <c r="E487" s="1"/>
      <c r="F487" s="1"/>
      <c r="G487" s="1"/>
      <c r="H487" s="1"/>
      <c r="I487" s="64"/>
      <c r="J487" s="6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9.5" customHeight="1" x14ac:dyDescent="0.3">
      <c r="A488" s="1"/>
      <c r="B488" s="1"/>
      <c r="C488" s="1"/>
      <c r="D488" s="63"/>
      <c r="E488" s="1"/>
      <c r="F488" s="1"/>
      <c r="G488" s="1"/>
      <c r="H488" s="1"/>
      <c r="I488" s="64"/>
      <c r="J488" s="6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9.5" customHeight="1" x14ac:dyDescent="0.3">
      <c r="A489" s="1"/>
      <c r="B489" s="1"/>
      <c r="C489" s="1"/>
      <c r="D489" s="63"/>
      <c r="E489" s="1"/>
      <c r="F489" s="1"/>
      <c r="G489" s="1"/>
      <c r="H489" s="1"/>
      <c r="I489" s="64"/>
      <c r="J489" s="6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9.5" customHeight="1" x14ac:dyDescent="0.3">
      <c r="A490" s="1"/>
      <c r="B490" s="1"/>
      <c r="C490" s="1"/>
      <c r="D490" s="63"/>
      <c r="E490" s="1"/>
      <c r="F490" s="1"/>
      <c r="G490" s="1"/>
      <c r="H490" s="1"/>
      <c r="I490" s="64"/>
      <c r="J490" s="6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9.5" customHeight="1" x14ac:dyDescent="0.3">
      <c r="A491" s="1"/>
      <c r="B491" s="1"/>
      <c r="C491" s="1"/>
      <c r="D491" s="63"/>
      <c r="E491" s="1"/>
      <c r="F491" s="1"/>
      <c r="G491" s="1"/>
      <c r="H491" s="1"/>
      <c r="I491" s="64"/>
      <c r="J491" s="6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9.5" customHeight="1" x14ac:dyDescent="0.3">
      <c r="A492" s="1"/>
      <c r="B492" s="1"/>
      <c r="C492" s="1"/>
      <c r="D492" s="63"/>
      <c r="E492" s="1"/>
      <c r="F492" s="1"/>
      <c r="G492" s="1"/>
      <c r="H492" s="1"/>
      <c r="I492" s="64"/>
      <c r="J492" s="6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9.5" customHeight="1" x14ac:dyDescent="0.3">
      <c r="A493" s="1"/>
      <c r="B493" s="1"/>
      <c r="C493" s="1"/>
      <c r="D493" s="63"/>
      <c r="E493" s="1"/>
      <c r="F493" s="1"/>
      <c r="G493" s="1"/>
      <c r="H493" s="1"/>
      <c r="I493" s="64"/>
      <c r="J493" s="6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9.5" customHeight="1" x14ac:dyDescent="0.3">
      <c r="A494" s="1"/>
      <c r="B494" s="1"/>
      <c r="C494" s="1"/>
      <c r="D494" s="63"/>
      <c r="E494" s="1"/>
      <c r="F494" s="1"/>
      <c r="G494" s="1"/>
      <c r="H494" s="1"/>
      <c r="I494" s="64"/>
      <c r="J494" s="6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9.5" customHeight="1" x14ac:dyDescent="0.3">
      <c r="A495" s="1"/>
      <c r="B495" s="1"/>
      <c r="C495" s="1"/>
      <c r="D495" s="63"/>
      <c r="E495" s="1"/>
      <c r="F495" s="1"/>
      <c r="G495" s="1"/>
      <c r="H495" s="1"/>
      <c r="I495" s="64"/>
      <c r="J495" s="6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9.5" customHeight="1" x14ac:dyDescent="0.3">
      <c r="A496" s="1"/>
      <c r="B496" s="1"/>
      <c r="C496" s="1"/>
      <c r="D496" s="63"/>
      <c r="E496" s="1"/>
      <c r="F496" s="1"/>
      <c r="G496" s="1"/>
      <c r="H496" s="1"/>
      <c r="I496" s="64"/>
      <c r="J496" s="6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9.5" customHeight="1" x14ac:dyDescent="0.3">
      <c r="A497" s="1"/>
      <c r="B497" s="1"/>
      <c r="C497" s="1"/>
      <c r="D497" s="63"/>
      <c r="E497" s="1"/>
      <c r="F497" s="1"/>
      <c r="G497" s="1"/>
      <c r="H497" s="1"/>
      <c r="I497" s="64"/>
      <c r="J497" s="6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9.5" customHeight="1" x14ac:dyDescent="0.3">
      <c r="A498" s="1"/>
      <c r="B498" s="1"/>
      <c r="C498" s="1"/>
      <c r="D498" s="63"/>
      <c r="E498" s="1"/>
      <c r="F498" s="1"/>
      <c r="G498" s="1"/>
      <c r="H498" s="1"/>
      <c r="I498" s="64"/>
      <c r="J498" s="6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9.5" customHeight="1" x14ac:dyDescent="0.3">
      <c r="A499" s="1"/>
      <c r="B499" s="1"/>
      <c r="C499" s="1"/>
      <c r="D499" s="63"/>
      <c r="E499" s="1"/>
      <c r="F499" s="1"/>
      <c r="G499" s="1"/>
      <c r="H499" s="1"/>
      <c r="I499" s="64"/>
      <c r="J499" s="6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9.5" customHeight="1" x14ac:dyDescent="0.3">
      <c r="A500" s="1"/>
      <c r="B500" s="1"/>
      <c r="C500" s="1"/>
      <c r="D500" s="63"/>
      <c r="E500" s="1"/>
      <c r="F500" s="1"/>
      <c r="G500" s="1"/>
      <c r="H500" s="1"/>
      <c r="I500" s="64"/>
      <c r="J500" s="6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9.5" customHeight="1" x14ac:dyDescent="0.3">
      <c r="A501" s="1"/>
      <c r="B501" s="1"/>
      <c r="C501" s="1"/>
      <c r="D501" s="63"/>
      <c r="E501" s="1"/>
      <c r="F501" s="1"/>
      <c r="G501" s="1"/>
      <c r="H501" s="1"/>
      <c r="I501" s="64"/>
      <c r="J501" s="6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9.5" customHeight="1" x14ac:dyDescent="0.3">
      <c r="A502" s="1"/>
      <c r="B502" s="1"/>
      <c r="C502" s="1"/>
      <c r="D502" s="63"/>
      <c r="E502" s="1"/>
      <c r="F502" s="1"/>
      <c r="G502" s="1"/>
      <c r="H502" s="1"/>
      <c r="I502" s="64"/>
      <c r="J502" s="6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9.5" customHeight="1" x14ac:dyDescent="0.3">
      <c r="A503" s="1"/>
      <c r="B503" s="1"/>
      <c r="C503" s="1"/>
      <c r="D503" s="63"/>
      <c r="E503" s="1"/>
      <c r="F503" s="1"/>
      <c r="G503" s="1"/>
      <c r="H503" s="1"/>
      <c r="I503" s="64"/>
      <c r="J503" s="6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9.5" customHeight="1" x14ac:dyDescent="0.3">
      <c r="A504" s="1"/>
      <c r="B504" s="1"/>
      <c r="C504" s="1"/>
      <c r="D504" s="63"/>
      <c r="E504" s="1"/>
      <c r="F504" s="1"/>
      <c r="G504" s="1"/>
      <c r="H504" s="1"/>
      <c r="I504" s="64"/>
      <c r="J504" s="6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9.5" customHeight="1" x14ac:dyDescent="0.3">
      <c r="A505" s="1"/>
      <c r="B505" s="1"/>
      <c r="C505" s="1"/>
      <c r="D505" s="63"/>
      <c r="E505" s="1"/>
      <c r="F505" s="1"/>
      <c r="G505" s="1"/>
      <c r="H505" s="1"/>
      <c r="I505" s="64"/>
      <c r="J505" s="6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9.5" customHeight="1" x14ac:dyDescent="0.3">
      <c r="A506" s="1"/>
      <c r="B506" s="1"/>
      <c r="C506" s="1"/>
      <c r="D506" s="63"/>
      <c r="E506" s="1"/>
      <c r="F506" s="1"/>
      <c r="G506" s="1"/>
      <c r="H506" s="1"/>
      <c r="I506" s="64"/>
      <c r="J506" s="6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9.5" customHeight="1" x14ac:dyDescent="0.3">
      <c r="A507" s="1"/>
      <c r="B507" s="1"/>
      <c r="C507" s="1"/>
      <c r="D507" s="63"/>
      <c r="E507" s="1"/>
      <c r="F507" s="1"/>
      <c r="G507" s="1"/>
      <c r="H507" s="1"/>
      <c r="I507" s="64"/>
      <c r="J507" s="6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9.5" customHeight="1" x14ac:dyDescent="0.3">
      <c r="A508" s="1"/>
      <c r="B508" s="1"/>
      <c r="C508" s="1"/>
      <c r="D508" s="63"/>
      <c r="E508" s="1"/>
      <c r="F508" s="1"/>
      <c r="G508" s="1"/>
      <c r="H508" s="1"/>
      <c r="I508" s="64"/>
      <c r="J508" s="6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9.5" customHeight="1" x14ac:dyDescent="0.3">
      <c r="A509" s="1"/>
      <c r="B509" s="1"/>
      <c r="C509" s="1"/>
      <c r="D509" s="63"/>
      <c r="E509" s="1"/>
      <c r="F509" s="1"/>
      <c r="G509" s="1"/>
      <c r="H509" s="1"/>
      <c r="I509" s="64"/>
      <c r="J509" s="6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9.5" customHeight="1" x14ac:dyDescent="0.3">
      <c r="A510" s="1"/>
      <c r="B510" s="1"/>
      <c r="C510" s="1"/>
      <c r="D510" s="63"/>
      <c r="E510" s="1"/>
      <c r="F510" s="1"/>
      <c r="G510" s="1"/>
      <c r="H510" s="1"/>
      <c r="I510" s="64"/>
      <c r="J510" s="6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9.5" customHeight="1" x14ac:dyDescent="0.3">
      <c r="A511" s="1"/>
      <c r="B511" s="1"/>
      <c r="C511" s="1"/>
      <c r="D511" s="63"/>
      <c r="E511" s="1"/>
      <c r="F511" s="1"/>
      <c r="G511" s="1"/>
      <c r="H511" s="1"/>
      <c r="I511" s="64"/>
      <c r="J511" s="6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9.5" customHeight="1" x14ac:dyDescent="0.3">
      <c r="A512" s="1"/>
      <c r="B512" s="1"/>
      <c r="C512" s="1"/>
      <c r="D512" s="63"/>
      <c r="E512" s="1"/>
      <c r="F512" s="1"/>
      <c r="G512" s="1"/>
      <c r="H512" s="1"/>
      <c r="I512" s="64"/>
      <c r="J512" s="6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9.5" customHeight="1" x14ac:dyDescent="0.3">
      <c r="A513" s="1"/>
      <c r="B513" s="1"/>
      <c r="C513" s="1"/>
      <c r="D513" s="63"/>
      <c r="E513" s="1"/>
      <c r="F513" s="1"/>
      <c r="G513" s="1"/>
      <c r="H513" s="1"/>
      <c r="I513" s="64"/>
      <c r="J513" s="6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9.5" customHeight="1" x14ac:dyDescent="0.3">
      <c r="A514" s="1"/>
      <c r="B514" s="1"/>
      <c r="C514" s="1"/>
      <c r="D514" s="63"/>
      <c r="E514" s="1"/>
      <c r="F514" s="1"/>
      <c r="G514" s="1"/>
      <c r="H514" s="1"/>
      <c r="I514" s="64"/>
      <c r="J514" s="6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9.5" customHeight="1" x14ac:dyDescent="0.3">
      <c r="A515" s="1"/>
      <c r="B515" s="1"/>
      <c r="C515" s="1"/>
      <c r="D515" s="63"/>
      <c r="E515" s="1"/>
      <c r="F515" s="1"/>
      <c r="G515" s="1"/>
      <c r="H515" s="1"/>
      <c r="I515" s="64"/>
      <c r="J515" s="6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9.5" customHeight="1" x14ac:dyDescent="0.3">
      <c r="A516" s="1"/>
      <c r="B516" s="1"/>
      <c r="C516" s="1"/>
      <c r="D516" s="63"/>
      <c r="E516" s="1"/>
      <c r="F516" s="1"/>
      <c r="G516" s="1"/>
      <c r="H516" s="1"/>
      <c r="I516" s="64"/>
      <c r="J516" s="6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9.5" customHeight="1" x14ac:dyDescent="0.3">
      <c r="A517" s="1"/>
      <c r="B517" s="1"/>
      <c r="C517" s="1"/>
      <c r="D517" s="63"/>
      <c r="E517" s="1"/>
      <c r="F517" s="1"/>
      <c r="G517" s="1"/>
      <c r="H517" s="1"/>
      <c r="I517" s="64"/>
      <c r="J517" s="6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9.5" customHeight="1" x14ac:dyDescent="0.3">
      <c r="A518" s="1"/>
      <c r="B518" s="1"/>
      <c r="C518" s="1"/>
      <c r="D518" s="63"/>
      <c r="E518" s="1"/>
      <c r="F518" s="1"/>
      <c r="G518" s="1"/>
      <c r="H518" s="1"/>
      <c r="I518" s="64"/>
      <c r="J518" s="6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9.5" customHeight="1" x14ac:dyDescent="0.3">
      <c r="A519" s="1"/>
      <c r="B519" s="1"/>
      <c r="C519" s="1"/>
      <c r="D519" s="63"/>
      <c r="E519" s="1"/>
      <c r="F519" s="1"/>
      <c r="G519" s="1"/>
      <c r="H519" s="1"/>
      <c r="I519" s="64"/>
      <c r="J519" s="6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9.5" customHeight="1" x14ac:dyDescent="0.3">
      <c r="A520" s="1"/>
      <c r="B520" s="1"/>
      <c r="C520" s="1"/>
      <c r="D520" s="63"/>
      <c r="E520" s="1"/>
      <c r="F520" s="1"/>
      <c r="G520" s="1"/>
      <c r="H520" s="1"/>
      <c r="I520" s="64"/>
      <c r="J520" s="6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9.5" customHeight="1" x14ac:dyDescent="0.3">
      <c r="A521" s="1"/>
      <c r="B521" s="1"/>
      <c r="C521" s="1"/>
      <c r="D521" s="63"/>
      <c r="E521" s="1"/>
      <c r="F521" s="1"/>
      <c r="G521" s="1"/>
      <c r="H521" s="1"/>
      <c r="I521" s="64"/>
      <c r="J521" s="6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9.5" customHeight="1" x14ac:dyDescent="0.3">
      <c r="A522" s="1"/>
      <c r="B522" s="1"/>
      <c r="C522" s="1"/>
      <c r="D522" s="63"/>
      <c r="E522" s="1"/>
      <c r="F522" s="1"/>
      <c r="G522" s="1"/>
      <c r="H522" s="1"/>
      <c r="I522" s="64"/>
      <c r="J522" s="6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9.5" customHeight="1" x14ac:dyDescent="0.3">
      <c r="A523" s="1"/>
      <c r="B523" s="1"/>
      <c r="C523" s="1"/>
      <c r="D523" s="63"/>
      <c r="E523" s="1"/>
      <c r="F523" s="1"/>
      <c r="G523" s="1"/>
      <c r="H523" s="1"/>
      <c r="I523" s="64"/>
      <c r="J523" s="6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9.5" customHeight="1" x14ac:dyDescent="0.3">
      <c r="A524" s="1"/>
      <c r="B524" s="1"/>
      <c r="C524" s="1"/>
      <c r="D524" s="63"/>
      <c r="E524" s="1"/>
      <c r="F524" s="1"/>
      <c r="G524" s="1"/>
      <c r="H524" s="1"/>
      <c r="I524" s="64"/>
      <c r="J524" s="6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9.5" customHeight="1" x14ac:dyDescent="0.3">
      <c r="A525" s="1"/>
      <c r="B525" s="1"/>
      <c r="C525" s="1"/>
      <c r="D525" s="63"/>
      <c r="E525" s="1"/>
      <c r="F525" s="1"/>
      <c r="G525" s="1"/>
      <c r="H525" s="1"/>
      <c r="I525" s="64"/>
      <c r="J525" s="6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9.5" customHeight="1" x14ac:dyDescent="0.3">
      <c r="A526" s="1"/>
      <c r="B526" s="1"/>
      <c r="C526" s="1"/>
      <c r="D526" s="63"/>
      <c r="E526" s="1"/>
      <c r="F526" s="1"/>
      <c r="G526" s="1"/>
      <c r="H526" s="1"/>
      <c r="I526" s="64"/>
      <c r="J526" s="6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9.5" customHeight="1" x14ac:dyDescent="0.3">
      <c r="A527" s="1"/>
      <c r="B527" s="1"/>
      <c r="C527" s="1"/>
      <c r="D527" s="63"/>
      <c r="E527" s="1"/>
      <c r="F527" s="1"/>
      <c r="G527" s="1"/>
      <c r="H527" s="1"/>
      <c r="I527" s="64"/>
      <c r="J527" s="6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9.5" customHeight="1" x14ac:dyDescent="0.3">
      <c r="A528" s="1"/>
      <c r="B528" s="1"/>
      <c r="C528" s="1"/>
      <c r="D528" s="63"/>
      <c r="E528" s="1"/>
      <c r="F528" s="1"/>
      <c r="G528" s="1"/>
      <c r="H528" s="1"/>
      <c r="I528" s="64"/>
      <c r="J528" s="6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9.5" customHeight="1" x14ac:dyDescent="0.3">
      <c r="A529" s="1"/>
      <c r="B529" s="1"/>
      <c r="C529" s="1"/>
      <c r="D529" s="63"/>
      <c r="E529" s="1"/>
      <c r="F529" s="1"/>
      <c r="G529" s="1"/>
      <c r="H529" s="1"/>
      <c r="I529" s="64"/>
      <c r="J529" s="6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9.5" customHeight="1" x14ac:dyDescent="0.3">
      <c r="A530" s="1"/>
      <c r="B530" s="1"/>
      <c r="C530" s="1"/>
      <c r="D530" s="63"/>
      <c r="E530" s="1"/>
      <c r="F530" s="1"/>
      <c r="G530" s="1"/>
      <c r="H530" s="1"/>
      <c r="I530" s="64"/>
      <c r="J530" s="6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9.5" customHeight="1" x14ac:dyDescent="0.3">
      <c r="A531" s="1"/>
      <c r="B531" s="1"/>
      <c r="C531" s="1"/>
      <c r="D531" s="63"/>
      <c r="E531" s="1"/>
      <c r="F531" s="1"/>
      <c r="G531" s="1"/>
      <c r="H531" s="1"/>
      <c r="I531" s="64"/>
      <c r="J531" s="6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9.5" customHeight="1" x14ac:dyDescent="0.3">
      <c r="A532" s="1"/>
      <c r="B532" s="1"/>
      <c r="C532" s="1"/>
      <c r="D532" s="63"/>
      <c r="E532" s="1"/>
      <c r="F532" s="1"/>
      <c r="G532" s="1"/>
      <c r="H532" s="1"/>
      <c r="I532" s="64"/>
      <c r="J532" s="6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9.5" customHeight="1" x14ac:dyDescent="0.3">
      <c r="A533" s="1"/>
      <c r="B533" s="1"/>
      <c r="C533" s="1"/>
      <c r="D533" s="63"/>
      <c r="E533" s="1"/>
      <c r="F533" s="1"/>
      <c r="G533" s="1"/>
      <c r="H533" s="1"/>
      <c r="I533" s="64"/>
      <c r="J533" s="6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9.5" customHeight="1" x14ac:dyDescent="0.3">
      <c r="A534" s="1"/>
      <c r="B534" s="1"/>
      <c r="C534" s="1"/>
      <c r="D534" s="63"/>
      <c r="E534" s="1"/>
      <c r="F534" s="1"/>
      <c r="G534" s="1"/>
      <c r="H534" s="1"/>
      <c r="I534" s="64"/>
      <c r="J534" s="6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9.5" customHeight="1" x14ac:dyDescent="0.3">
      <c r="A535" s="1"/>
      <c r="B535" s="1"/>
      <c r="C535" s="1"/>
      <c r="D535" s="63"/>
      <c r="E535" s="1"/>
      <c r="F535" s="1"/>
      <c r="G535" s="1"/>
      <c r="H535" s="1"/>
      <c r="I535" s="64"/>
      <c r="J535" s="6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9.5" customHeight="1" x14ac:dyDescent="0.3">
      <c r="A536" s="1"/>
      <c r="B536" s="1"/>
      <c r="C536" s="1"/>
      <c r="D536" s="63"/>
      <c r="E536" s="1"/>
      <c r="F536" s="1"/>
      <c r="G536" s="1"/>
      <c r="H536" s="1"/>
      <c r="I536" s="64"/>
      <c r="J536" s="6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9.5" customHeight="1" x14ac:dyDescent="0.3">
      <c r="A537" s="1"/>
      <c r="B537" s="1"/>
      <c r="C537" s="1"/>
      <c r="D537" s="63"/>
      <c r="E537" s="1"/>
      <c r="F537" s="1"/>
      <c r="G537" s="1"/>
      <c r="H537" s="1"/>
      <c r="I537" s="64"/>
      <c r="J537" s="6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9.5" customHeight="1" x14ac:dyDescent="0.3">
      <c r="A538" s="1"/>
      <c r="B538" s="1"/>
      <c r="C538" s="1"/>
      <c r="D538" s="63"/>
      <c r="E538" s="1"/>
      <c r="F538" s="1"/>
      <c r="G538" s="1"/>
      <c r="H538" s="1"/>
      <c r="I538" s="64"/>
      <c r="J538" s="6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9.5" customHeight="1" x14ac:dyDescent="0.3">
      <c r="A539" s="1"/>
      <c r="B539" s="1"/>
      <c r="C539" s="1"/>
      <c r="D539" s="63"/>
      <c r="E539" s="1"/>
      <c r="F539" s="1"/>
      <c r="G539" s="1"/>
      <c r="H539" s="1"/>
      <c r="I539" s="64"/>
      <c r="J539" s="6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9.5" customHeight="1" x14ac:dyDescent="0.3">
      <c r="A540" s="1"/>
      <c r="B540" s="1"/>
      <c r="C540" s="1"/>
      <c r="D540" s="63"/>
      <c r="E540" s="1"/>
      <c r="F540" s="1"/>
      <c r="G540" s="1"/>
      <c r="H540" s="1"/>
      <c r="I540" s="64"/>
      <c r="J540" s="6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9.5" customHeight="1" x14ac:dyDescent="0.3">
      <c r="A541" s="1"/>
      <c r="B541" s="1"/>
      <c r="C541" s="1"/>
      <c r="D541" s="63"/>
      <c r="E541" s="1"/>
      <c r="F541" s="1"/>
      <c r="G541" s="1"/>
      <c r="H541" s="1"/>
      <c r="I541" s="64"/>
      <c r="J541" s="6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9.5" customHeight="1" x14ac:dyDescent="0.3">
      <c r="A542" s="1"/>
      <c r="B542" s="1"/>
      <c r="C542" s="1"/>
      <c r="D542" s="63"/>
      <c r="E542" s="1"/>
      <c r="F542" s="1"/>
      <c r="G542" s="1"/>
      <c r="H542" s="1"/>
      <c r="I542" s="64"/>
      <c r="J542" s="6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9.5" customHeight="1" x14ac:dyDescent="0.3">
      <c r="A543" s="1"/>
      <c r="B543" s="1"/>
      <c r="C543" s="1"/>
      <c r="D543" s="63"/>
      <c r="E543" s="1"/>
      <c r="F543" s="1"/>
      <c r="G543" s="1"/>
      <c r="H543" s="1"/>
      <c r="I543" s="64"/>
      <c r="J543" s="6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9.5" customHeight="1" x14ac:dyDescent="0.3">
      <c r="A544" s="1"/>
      <c r="B544" s="1"/>
      <c r="C544" s="1"/>
      <c r="D544" s="63"/>
      <c r="E544" s="1"/>
      <c r="F544" s="1"/>
      <c r="G544" s="1"/>
      <c r="H544" s="1"/>
      <c r="I544" s="64"/>
      <c r="J544" s="6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9.5" customHeight="1" x14ac:dyDescent="0.3">
      <c r="A545" s="1"/>
      <c r="B545" s="1"/>
      <c r="C545" s="1"/>
      <c r="D545" s="63"/>
      <c r="E545" s="1"/>
      <c r="F545" s="1"/>
      <c r="G545" s="1"/>
      <c r="H545" s="1"/>
      <c r="I545" s="64"/>
      <c r="J545" s="6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9.5" customHeight="1" x14ac:dyDescent="0.3">
      <c r="A546" s="1"/>
      <c r="B546" s="1"/>
      <c r="C546" s="1"/>
      <c r="D546" s="63"/>
      <c r="E546" s="1"/>
      <c r="F546" s="1"/>
      <c r="G546" s="1"/>
      <c r="H546" s="1"/>
      <c r="I546" s="64"/>
      <c r="J546" s="6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9.5" customHeight="1" x14ac:dyDescent="0.3">
      <c r="A547" s="1"/>
      <c r="B547" s="1"/>
      <c r="C547" s="1"/>
      <c r="D547" s="63"/>
      <c r="E547" s="1"/>
      <c r="F547" s="1"/>
      <c r="G547" s="1"/>
      <c r="H547" s="1"/>
      <c r="I547" s="64"/>
      <c r="J547" s="6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9.5" customHeight="1" x14ac:dyDescent="0.3">
      <c r="A548" s="1"/>
      <c r="B548" s="1"/>
      <c r="C548" s="1"/>
      <c r="D548" s="63"/>
      <c r="E548" s="1"/>
      <c r="F548" s="1"/>
      <c r="G548" s="1"/>
      <c r="H548" s="1"/>
      <c r="I548" s="64"/>
      <c r="J548" s="6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9.5" customHeight="1" x14ac:dyDescent="0.3">
      <c r="A549" s="1"/>
      <c r="B549" s="1"/>
      <c r="C549" s="1"/>
      <c r="D549" s="63"/>
      <c r="E549" s="1"/>
      <c r="F549" s="1"/>
      <c r="G549" s="1"/>
      <c r="H549" s="1"/>
      <c r="I549" s="64"/>
      <c r="J549" s="6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9.5" customHeight="1" x14ac:dyDescent="0.3">
      <c r="A550" s="1"/>
      <c r="B550" s="1"/>
      <c r="C550" s="1"/>
      <c r="D550" s="63"/>
      <c r="E550" s="1"/>
      <c r="F550" s="1"/>
      <c r="G550" s="1"/>
      <c r="H550" s="1"/>
      <c r="I550" s="64"/>
      <c r="J550" s="6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9.5" customHeight="1" x14ac:dyDescent="0.3">
      <c r="A551" s="1"/>
      <c r="B551" s="1"/>
      <c r="C551" s="1"/>
      <c r="D551" s="63"/>
      <c r="E551" s="1"/>
      <c r="F551" s="1"/>
      <c r="G551" s="1"/>
      <c r="H551" s="1"/>
      <c r="I551" s="64"/>
      <c r="J551" s="6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9.5" customHeight="1" x14ac:dyDescent="0.3">
      <c r="A552" s="1"/>
      <c r="B552" s="1"/>
      <c r="C552" s="1"/>
      <c r="D552" s="63"/>
      <c r="E552" s="1"/>
      <c r="F552" s="1"/>
      <c r="G552" s="1"/>
      <c r="H552" s="1"/>
      <c r="I552" s="64"/>
      <c r="J552" s="6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9.5" customHeight="1" x14ac:dyDescent="0.3">
      <c r="A553" s="1"/>
      <c r="B553" s="1"/>
      <c r="C553" s="1"/>
      <c r="D553" s="63"/>
      <c r="E553" s="1"/>
      <c r="F553" s="1"/>
      <c r="G553" s="1"/>
      <c r="H553" s="1"/>
      <c r="I553" s="64"/>
      <c r="J553" s="6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9.5" customHeight="1" x14ac:dyDescent="0.3">
      <c r="A554" s="1"/>
      <c r="B554" s="1"/>
      <c r="C554" s="1"/>
      <c r="D554" s="63"/>
      <c r="E554" s="1"/>
      <c r="F554" s="1"/>
      <c r="G554" s="1"/>
      <c r="H554" s="1"/>
      <c r="I554" s="64"/>
      <c r="J554" s="6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9.5" customHeight="1" x14ac:dyDescent="0.3">
      <c r="A555" s="1"/>
      <c r="B555" s="1"/>
      <c r="C555" s="1"/>
      <c r="D555" s="63"/>
      <c r="E555" s="1"/>
      <c r="F555" s="1"/>
      <c r="G555" s="1"/>
      <c r="H555" s="1"/>
      <c r="I555" s="64"/>
      <c r="J555" s="6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9.5" customHeight="1" x14ac:dyDescent="0.3">
      <c r="A556" s="1"/>
      <c r="B556" s="1"/>
      <c r="C556" s="1"/>
      <c r="D556" s="63"/>
      <c r="E556" s="1"/>
      <c r="F556" s="1"/>
      <c r="G556" s="1"/>
      <c r="H556" s="1"/>
      <c r="I556" s="64"/>
      <c r="J556" s="6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9.5" customHeight="1" x14ac:dyDescent="0.3">
      <c r="A557" s="1"/>
      <c r="B557" s="1"/>
      <c r="C557" s="1"/>
      <c r="D557" s="63"/>
      <c r="E557" s="1"/>
      <c r="F557" s="1"/>
      <c r="G557" s="1"/>
      <c r="H557" s="1"/>
      <c r="I557" s="64"/>
      <c r="J557" s="6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9.5" customHeight="1" x14ac:dyDescent="0.3">
      <c r="A558" s="1"/>
      <c r="B558" s="1"/>
      <c r="C558" s="1"/>
      <c r="D558" s="63"/>
      <c r="E558" s="1"/>
      <c r="F558" s="1"/>
      <c r="G558" s="1"/>
      <c r="H558" s="1"/>
      <c r="I558" s="64"/>
      <c r="J558" s="6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9.5" customHeight="1" x14ac:dyDescent="0.3">
      <c r="A559" s="1"/>
      <c r="B559" s="1"/>
      <c r="C559" s="1"/>
      <c r="D559" s="63"/>
      <c r="E559" s="1"/>
      <c r="F559" s="1"/>
      <c r="G559" s="1"/>
      <c r="H559" s="1"/>
      <c r="I559" s="64"/>
      <c r="J559" s="6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9.5" customHeight="1" x14ac:dyDescent="0.3">
      <c r="A560" s="1"/>
      <c r="B560" s="1"/>
      <c r="C560" s="1"/>
      <c r="D560" s="63"/>
      <c r="E560" s="1"/>
      <c r="F560" s="1"/>
      <c r="G560" s="1"/>
      <c r="H560" s="1"/>
      <c r="I560" s="64"/>
      <c r="J560" s="6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9.5" customHeight="1" x14ac:dyDescent="0.3">
      <c r="A561" s="1"/>
      <c r="B561" s="1"/>
      <c r="C561" s="1"/>
      <c r="D561" s="63"/>
      <c r="E561" s="1"/>
      <c r="F561" s="1"/>
      <c r="G561" s="1"/>
      <c r="H561" s="1"/>
      <c r="I561" s="64"/>
      <c r="J561" s="6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9.5" customHeight="1" x14ac:dyDescent="0.3">
      <c r="A562" s="1"/>
      <c r="B562" s="1"/>
      <c r="C562" s="1"/>
      <c r="D562" s="63"/>
      <c r="E562" s="1"/>
      <c r="F562" s="1"/>
      <c r="G562" s="1"/>
      <c r="H562" s="1"/>
      <c r="I562" s="64"/>
      <c r="J562" s="6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9.5" customHeight="1" x14ac:dyDescent="0.3">
      <c r="A563" s="1"/>
      <c r="B563" s="1"/>
      <c r="C563" s="1"/>
      <c r="D563" s="63"/>
      <c r="E563" s="1"/>
      <c r="F563" s="1"/>
      <c r="G563" s="1"/>
      <c r="H563" s="1"/>
      <c r="I563" s="64"/>
      <c r="J563" s="6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9.5" customHeight="1" x14ac:dyDescent="0.3">
      <c r="A564" s="1"/>
      <c r="B564" s="1"/>
      <c r="C564" s="1"/>
      <c r="D564" s="63"/>
      <c r="E564" s="1"/>
      <c r="F564" s="1"/>
      <c r="G564" s="1"/>
      <c r="H564" s="1"/>
      <c r="I564" s="64"/>
      <c r="J564" s="6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9.5" customHeight="1" x14ac:dyDescent="0.3">
      <c r="A565" s="1"/>
      <c r="B565" s="1"/>
      <c r="C565" s="1"/>
      <c r="D565" s="63"/>
      <c r="E565" s="1"/>
      <c r="F565" s="1"/>
      <c r="G565" s="1"/>
      <c r="H565" s="1"/>
      <c r="I565" s="64"/>
      <c r="J565" s="6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9.5" customHeight="1" x14ac:dyDescent="0.3">
      <c r="A566" s="1"/>
      <c r="B566" s="1"/>
      <c r="C566" s="1"/>
      <c r="D566" s="63"/>
      <c r="E566" s="1"/>
      <c r="F566" s="1"/>
      <c r="G566" s="1"/>
      <c r="H566" s="1"/>
      <c r="I566" s="64"/>
      <c r="J566" s="6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9.5" customHeight="1" x14ac:dyDescent="0.3">
      <c r="A567" s="1"/>
      <c r="B567" s="1"/>
      <c r="C567" s="1"/>
      <c r="D567" s="63"/>
      <c r="E567" s="1"/>
      <c r="F567" s="1"/>
      <c r="G567" s="1"/>
      <c r="H567" s="1"/>
      <c r="I567" s="64"/>
      <c r="J567" s="6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9.5" customHeight="1" x14ac:dyDescent="0.3">
      <c r="A568" s="1"/>
      <c r="B568" s="1"/>
      <c r="C568" s="1"/>
      <c r="D568" s="63"/>
      <c r="E568" s="1"/>
      <c r="F568" s="1"/>
      <c r="G568" s="1"/>
      <c r="H568" s="1"/>
      <c r="I568" s="64"/>
      <c r="J568" s="6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9.5" customHeight="1" x14ac:dyDescent="0.3">
      <c r="A569" s="1"/>
      <c r="B569" s="1"/>
      <c r="C569" s="1"/>
      <c r="D569" s="63"/>
      <c r="E569" s="1"/>
      <c r="F569" s="1"/>
      <c r="G569" s="1"/>
      <c r="H569" s="1"/>
      <c r="I569" s="64"/>
      <c r="J569" s="6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9.5" customHeight="1" x14ac:dyDescent="0.3">
      <c r="A570" s="1"/>
      <c r="B570" s="1"/>
      <c r="C570" s="1"/>
      <c r="D570" s="63"/>
      <c r="E570" s="1"/>
      <c r="F570" s="1"/>
      <c r="G570" s="1"/>
      <c r="H570" s="1"/>
      <c r="I570" s="64"/>
      <c r="J570" s="6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9.5" customHeight="1" x14ac:dyDescent="0.3">
      <c r="A571" s="1"/>
      <c r="B571" s="1"/>
      <c r="C571" s="1"/>
      <c r="D571" s="63"/>
      <c r="E571" s="1"/>
      <c r="F571" s="1"/>
      <c r="G571" s="1"/>
      <c r="H571" s="1"/>
      <c r="I571" s="64"/>
      <c r="J571" s="6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9.5" customHeight="1" x14ac:dyDescent="0.3">
      <c r="A572" s="1"/>
      <c r="B572" s="1"/>
      <c r="C572" s="1"/>
      <c r="D572" s="63"/>
      <c r="E572" s="1"/>
      <c r="F572" s="1"/>
      <c r="G572" s="1"/>
      <c r="H572" s="1"/>
      <c r="I572" s="64"/>
      <c r="J572" s="6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9.5" customHeight="1" x14ac:dyDescent="0.3">
      <c r="A573" s="1"/>
      <c r="B573" s="1"/>
      <c r="C573" s="1"/>
      <c r="D573" s="63"/>
      <c r="E573" s="1"/>
      <c r="F573" s="1"/>
      <c r="G573" s="1"/>
      <c r="H573" s="1"/>
      <c r="I573" s="64"/>
      <c r="J573" s="6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9.5" customHeight="1" x14ac:dyDescent="0.3">
      <c r="A574" s="1"/>
      <c r="B574" s="1"/>
      <c r="C574" s="1"/>
      <c r="D574" s="63"/>
      <c r="E574" s="1"/>
      <c r="F574" s="1"/>
      <c r="G574" s="1"/>
      <c r="H574" s="1"/>
      <c r="I574" s="64"/>
      <c r="J574" s="6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9.5" customHeight="1" x14ac:dyDescent="0.3">
      <c r="A575" s="1"/>
      <c r="B575" s="1"/>
      <c r="C575" s="1"/>
      <c r="D575" s="63"/>
      <c r="E575" s="1"/>
      <c r="F575" s="1"/>
      <c r="G575" s="1"/>
      <c r="H575" s="1"/>
      <c r="I575" s="64"/>
      <c r="J575" s="6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9.5" customHeight="1" x14ac:dyDescent="0.3">
      <c r="A576" s="1"/>
      <c r="B576" s="1"/>
      <c r="C576" s="1"/>
      <c r="D576" s="63"/>
      <c r="E576" s="1"/>
      <c r="F576" s="1"/>
      <c r="G576" s="1"/>
      <c r="H576" s="1"/>
      <c r="I576" s="64"/>
      <c r="J576" s="6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9.5" customHeight="1" x14ac:dyDescent="0.3">
      <c r="A577" s="1"/>
      <c r="B577" s="1"/>
      <c r="C577" s="1"/>
      <c r="D577" s="63"/>
      <c r="E577" s="1"/>
      <c r="F577" s="1"/>
      <c r="G577" s="1"/>
      <c r="H577" s="1"/>
      <c r="I577" s="64"/>
      <c r="J577" s="6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9.5" customHeight="1" x14ac:dyDescent="0.3">
      <c r="A578" s="1"/>
      <c r="B578" s="1"/>
      <c r="C578" s="1"/>
      <c r="D578" s="63"/>
      <c r="E578" s="1"/>
      <c r="F578" s="1"/>
      <c r="G578" s="1"/>
      <c r="H578" s="1"/>
      <c r="I578" s="64"/>
      <c r="J578" s="6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9.5" customHeight="1" x14ac:dyDescent="0.3">
      <c r="A579" s="1"/>
      <c r="B579" s="1"/>
      <c r="C579" s="1"/>
      <c r="D579" s="63"/>
      <c r="E579" s="1"/>
      <c r="F579" s="1"/>
      <c r="G579" s="1"/>
      <c r="H579" s="1"/>
      <c r="I579" s="64"/>
      <c r="J579" s="6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9.5" customHeight="1" x14ac:dyDescent="0.3">
      <c r="A580" s="1"/>
      <c r="B580" s="1"/>
      <c r="C580" s="1"/>
      <c r="D580" s="63"/>
      <c r="E580" s="1"/>
      <c r="F580" s="1"/>
      <c r="G580" s="1"/>
      <c r="H580" s="1"/>
      <c r="I580" s="64"/>
      <c r="J580" s="6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9.5" customHeight="1" x14ac:dyDescent="0.3">
      <c r="A581" s="1"/>
      <c r="B581" s="1"/>
      <c r="C581" s="1"/>
      <c r="D581" s="63"/>
      <c r="E581" s="1"/>
      <c r="F581" s="1"/>
      <c r="G581" s="1"/>
      <c r="H581" s="1"/>
      <c r="I581" s="64"/>
      <c r="J581" s="6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9.5" customHeight="1" x14ac:dyDescent="0.3">
      <c r="A582" s="1"/>
      <c r="B582" s="1"/>
      <c r="C582" s="1"/>
      <c r="D582" s="63"/>
      <c r="E582" s="1"/>
      <c r="F582" s="1"/>
      <c r="G582" s="1"/>
      <c r="H582" s="1"/>
      <c r="I582" s="64"/>
      <c r="J582" s="6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9.5" customHeight="1" x14ac:dyDescent="0.3">
      <c r="A583" s="1"/>
      <c r="B583" s="1"/>
      <c r="C583" s="1"/>
      <c r="D583" s="63"/>
      <c r="E583" s="1"/>
      <c r="F583" s="1"/>
      <c r="G583" s="1"/>
      <c r="H583" s="1"/>
      <c r="I583" s="64"/>
      <c r="J583" s="6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9.5" customHeight="1" x14ac:dyDescent="0.3">
      <c r="A584" s="1"/>
      <c r="B584" s="1"/>
      <c r="C584" s="1"/>
      <c r="D584" s="63"/>
      <c r="E584" s="1"/>
      <c r="F584" s="1"/>
      <c r="G584" s="1"/>
      <c r="H584" s="1"/>
      <c r="I584" s="64"/>
      <c r="J584" s="6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9.5" customHeight="1" x14ac:dyDescent="0.3">
      <c r="A585" s="1"/>
      <c r="B585" s="1"/>
      <c r="C585" s="1"/>
      <c r="D585" s="63"/>
      <c r="E585" s="1"/>
      <c r="F585" s="1"/>
      <c r="G585" s="1"/>
      <c r="H585" s="1"/>
      <c r="I585" s="64"/>
      <c r="J585" s="6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9.5" customHeight="1" x14ac:dyDescent="0.3">
      <c r="A586" s="1"/>
      <c r="B586" s="1"/>
      <c r="C586" s="1"/>
      <c r="D586" s="63"/>
      <c r="E586" s="1"/>
      <c r="F586" s="1"/>
      <c r="G586" s="1"/>
      <c r="H586" s="1"/>
      <c r="I586" s="64"/>
      <c r="J586" s="6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9.5" customHeight="1" x14ac:dyDescent="0.3">
      <c r="A587" s="1"/>
      <c r="B587" s="1"/>
      <c r="C587" s="1"/>
      <c r="D587" s="63"/>
      <c r="E587" s="1"/>
      <c r="F587" s="1"/>
      <c r="G587" s="1"/>
      <c r="H587" s="1"/>
      <c r="I587" s="64"/>
      <c r="J587" s="6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9.5" customHeight="1" x14ac:dyDescent="0.3">
      <c r="A588" s="1"/>
      <c r="B588" s="1"/>
      <c r="C588" s="1"/>
      <c r="D588" s="63"/>
      <c r="E588" s="1"/>
      <c r="F588" s="1"/>
      <c r="G588" s="1"/>
      <c r="H588" s="1"/>
      <c r="I588" s="64"/>
      <c r="J588" s="6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9.5" customHeight="1" x14ac:dyDescent="0.3">
      <c r="A589" s="1"/>
      <c r="B589" s="1"/>
      <c r="C589" s="1"/>
      <c r="D589" s="63"/>
      <c r="E589" s="1"/>
      <c r="F589" s="1"/>
      <c r="G589" s="1"/>
      <c r="H589" s="1"/>
      <c r="I589" s="64"/>
      <c r="J589" s="6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9.5" customHeight="1" x14ac:dyDescent="0.3">
      <c r="A590" s="1"/>
      <c r="B590" s="1"/>
      <c r="C590" s="1"/>
      <c r="D590" s="63"/>
      <c r="E590" s="1"/>
      <c r="F590" s="1"/>
      <c r="G590" s="1"/>
      <c r="H590" s="1"/>
      <c r="I590" s="64"/>
      <c r="J590" s="6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9.5" customHeight="1" x14ac:dyDescent="0.3">
      <c r="A591" s="1"/>
      <c r="B591" s="1"/>
      <c r="C591" s="1"/>
      <c r="D591" s="63"/>
      <c r="E591" s="1"/>
      <c r="F591" s="1"/>
      <c r="G591" s="1"/>
      <c r="H591" s="1"/>
      <c r="I591" s="64"/>
      <c r="J591" s="6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9.5" customHeight="1" x14ac:dyDescent="0.3">
      <c r="A592" s="1"/>
      <c r="B592" s="1"/>
      <c r="C592" s="1"/>
      <c r="D592" s="63"/>
      <c r="E592" s="1"/>
      <c r="F592" s="1"/>
      <c r="G592" s="1"/>
      <c r="H592" s="1"/>
      <c r="I592" s="64"/>
      <c r="J592" s="6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9.5" customHeight="1" x14ac:dyDescent="0.3">
      <c r="A593" s="1"/>
      <c r="B593" s="1"/>
      <c r="C593" s="1"/>
      <c r="D593" s="63"/>
      <c r="E593" s="1"/>
      <c r="F593" s="1"/>
      <c r="G593" s="1"/>
      <c r="H593" s="1"/>
      <c r="I593" s="64"/>
      <c r="J593" s="6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9.5" customHeight="1" x14ac:dyDescent="0.3">
      <c r="A594" s="1"/>
      <c r="B594" s="1"/>
      <c r="C594" s="1"/>
      <c r="D594" s="63"/>
      <c r="E594" s="1"/>
      <c r="F594" s="1"/>
      <c r="G594" s="1"/>
      <c r="H594" s="1"/>
      <c r="I594" s="64"/>
      <c r="J594" s="6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9.5" customHeight="1" x14ac:dyDescent="0.3">
      <c r="A595" s="1"/>
      <c r="B595" s="1"/>
      <c r="C595" s="1"/>
      <c r="D595" s="63"/>
      <c r="E595" s="1"/>
      <c r="F595" s="1"/>
      <c r="G595" s="1"/>
      <c r="H595" s="1"/>
      <c r="I595" s="64"/>
      <c r="J595" s="6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9.5" customHeight="1" x14ac:dyDescent="0.3">
      <c r="A596" s="1"/>
      <c r="B596" s="1"/>
      <c r="C596" s="1"/>
      <c r="D596" s="63"/>
      <c r="E596" s="1"/>
      <c r="F596" s="1"/>
      <c r="G596" s="1"/>
      <c r="H596" s="1"/>
      <c r="I596" s="64"/>
      <c r="J596" s="6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9.5" customHeight="1" x14ac:dyDescent="0.3">
      <c r="A597" s="1"/>
      <c r="B597" s="1"/>
      <c r="C597" s="1"/>
      <c r="D597" s="63"/>
      <c r="E597" s="1"/>
      <c r="F597" s="1"/>
      <c r="G597" s="1"/>
      <c r="H597" s="1"/>
      <c r="I597" s="64"/>
      <c r="J597" s="6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9.5" customHeight="1" x14ac:dyDescent="0.3">
      <c r="A598" s="1"/>
      <c r="B598" s="1"/>
      <c r="C598" s="1"/>
      <c r="D598" s="63"/>
      <c r="E598" s="1"/>
      <c r="F598" s="1"/>
      <c r="G598" s="1"/>
      <c r="H598" s="1"/>
      <c r="I598" s="64"/>
      <c r="J598" s="6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9.5" customHeight="1" x14ac:dyDescent="0.3">
      <c r="A599" s="1"/>
      <c r="B599" s="1"/>
      <c r="C599" s="1"/>
      <c r="D599" s="63"/>
      <c r="E599" s="1"/>
      <c r="F599" s="1"/>
      <c r="G599" s="1"/>
      <c r="H599" s="1"/>
      <c r="I599" s="64"/>
      <c r="J599" s="6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9.5" customHeight="1" x14ac:dyDescent="0.3">
      <c r="A600" s="1"/>
      <c r="B600" s="1"/>
      <c r="C600" s="1"/>
      <c r="D600" s="63"/>
      <c r="E600" s="1"/>
      <c r="F600" s="1"/>
      <c r="G600" s="1"/>
      <c r="H600" s="1"/>
      <c r="I600" s="64"/>
      <c r="J600" s="6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9.5" customHeight="1" x14ac:dyDescent="0.3">
      <c r="A601" s="1"/>
      <c r="B601" s="1"/>
      <c r="C601" s="1"/>
      <c r="D601" s="63"/>
      <c r="E601" s="1"/>
      <c r="F601" s="1"/>
      <c r="G601" s="1"/>
      <c r="H601" s="1"/>
      <c r="I601" s="64"/>
      <c r="J601" s="6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9.5" customHeight="1" x14ac:dyDescent="0.3">
      <c r="A602" s="1"/>
      <c r="B602" s="1"/>
      <c r="C602" s="1"/>
      <c r="D602" s="63"/>
      <c r="E602" s="1"/>
      <c r="F602" s="1"/>
      <c r="G602" s="1"/>
      <c r="H602" s="1"/>
      <c r="I602" s="64"/>
      <c r="J602" s="6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9.5" customHeight="1" x14ac:dyDescent="0.3">
      <c r="A603" s="1"/>
      <c r="B603" s="1"/>
      <c r="C603" s="1"/>
      <c r="D603" s="63"/>
      <c r="E603" s="1"/>
      <c r="F603" s="1"/>
      <c r="G603" s="1"/>
      <c r="H603" s="1"/>
      <c r="I603" s="64"/>
      <c r="J603" s="6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9.5" customHeight="1" x14ac:dyDescent="0.3">
      <c r="A604" s="1"/>
      <c r="B604" s="1"/>
      <c r="C604" s="1"/>
      <c r="D604" s="63"/>
      <c r="E604" s="1"/>
      <c r="F604" s="1"/>
      <c r="G604" s="1"/>
      <c r="H604" s="1"/>
      <c r="I604" s="64"/>
      <c r="J604" s="6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9.5" customHeight="1" x14ac:dyDescent="0.3">
      <c r="A605" s="1"/>
      <c r="B605" s="1"/>
      <c r="C605" s="1"/>
      <c r="D605" s="63"/>
      <c r="E605" s="1"/>
      <c r="F605" s="1"/>
      <c r="G605" s="1"/>
      <c r="H605" s="1"/>
      <c r="I605" s="64"/>
      <c r="J605" s="6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9.5" customHeight="1" x14ac:dyDescent="0.3">
      <c r="A606" s="1"/>
      <c r="B606" s="1"/>
      <c r="C606" s="1"/>
      <c r="D606" s="63"/>
      <c r="E606" s="1"/>
      <c r="F606" s="1"/>
      <c r="G606" s="1"/>
      <c r="H606" s="1"/>
      <c r="I606" s="64"/>
      <c r="J606" s="6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9.5" customHeight="1" x14ac:dyDescent="0.3">
      <c r="A607" s="1"/>
      <c r="B607" s="1"/>
      <c r="C607" s="1"/>
      <c r="D607" s="63"/>
      <c r="E607" s="1"/>
      <c r="F607" s="1"/>
      <c r="G607" s="1"/>
      <c r="H607" s="1"/>
      <c r="I607" s="64"/>
      <c r="J607" s="6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9.5" customHeight="1" x14ac:dyDescent="0.3">
      <c r="A608" s="1"/>
      <c r="B608" s="1"/>
      <c r="C608" s="1"/>
      <c r="D608" s="63"/>
      <c r="E608" s="1"/>
      <c r="F608" s="1"/>
      <c r="G608" s="1"/>
      <c r="H608" s="1"/>
      <c r="I608" s="64"/>
      <c r="J608" s="6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9.5" customHeight="1" x14ac:dyDescent="0.3">
      <c r="A609" s="1"/>
      <c r="B609" s="1"/>
      <c r="C609" s="1"/>
      <c r="D609" s="63"/>
      <c r="E609" s="1"/>
      <c r="F609" s="1"/>
      <c r="G609" s="1"/>
      <c r="H609" s="1"/>
      <c r="I609" s="64"/>
      <c r="J609" s="6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9.5" customHeight="1" x14ac:dyDescent="0.3">
      <c r="A610" s="1"/>
      <c r="B610" s="1"/>
      <c r="C610" s="1"/>
      <c r="D610" s="63"/>
      <c r="E610" s="1"/>
      <c r="F610" s="1"/>
      <c r="G610" s="1"/>
      <c r="H610" s="1"/>
      <c r="I610" s="64"/>
      <c r="J610" s="6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9.5" customHeight="1" x14ac:dyDescent="0.3">
      <c r="A611" s="1"/>
      <c r="B611" s="1"/>
      <c r="C611" s="1"/>
      <c r="D611" s="63"/>
      <c r="E611" s="1"/>
      <c r="F611" s="1"/>
      <c r="G611" s="1"/>
      <c r="H611" s="1"/>
      <c r="I611" s="64"/>
      <c r="J611" s="6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9.5" customHeight="1" x14ac:dyDescent="0.3">
      <c r="A612" s="1"/>
      <c r="B612" s="1"/>
      <c r="C612" s="1"/>
      <c r="D612" s="63"/>
      <c r="E612" s="1"/>
      <c r="F612" s="1"/>
      <c r="G612" s="1"/>
      <c r="H612" s="1"/>
      <c r="I612" s="64"/>
      <c r="J612" s="6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9.5" customHeight="1" x14ac:dyDescent="0.3">
      <c r="A613" s="1"/>
      <c r="B613" s="1"/>
      <c r="C613" s="1"/>
      <c r="D613" s="63"/>
      <c r="E613" s="1"/>
      <c r="F613" s="1"/>
      <c r="G613" s="1"/>
      <c r="H613" s="1"/>
      <c r="I613" s="64"/>
      <c r="J613" s="6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9.5" customHeight="1" x14ac:dyDescent="0.3">
      <c r="A614" s="1"/>
      <c r="B614" s="1"/>
      <c r="C614" s="1"/>
      <c r="D614" s="63"/>
      <c r="E614" s="1"/>
      <c r="F614" s="1"/>
      <c r="G614" s="1"/>
      <c r="H614" s="1"/>
      <c r="I614" s="64"/>
      <c r="J614" s="6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9.5" customHeight="1" x14ac:dyDescent="0.3">
      <c r="A615" s="1"/>
      <c r="B615" s="1"/>
      <c r="C615" s="1"/>
      <c r="D615" s="63"/>
      <c r="E615" s="1"/>
      <c r="F615" s="1"/>
      <c r="G615" s="1"/>
      <c r="H615" s="1"/>
      <c r="I615" s="64"/>
      <c r="J615" s="6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9.5" customHeight="1" x14ac:dyDescent="0.3">
      <c r="A616" s="1"/>
      <c r="B616" s="1"/>
      <c r="C616" s="1"/>
      <c r="D616" s="63"/>
      <c r="E616" s="1"/>
      <c r="F616" s="1"/>
      <c r="G616" s="1"/>
      <c r="H616" s="1"/>
      <c r="I616" s="64"/>
      <c r="J616" s="6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9.5" customHeight="1" x14ac:dyDescent="0.3">
      <c r="A617" s="1"/>
      <c r="B617" s="1"/>
      <c r="C617" s="1"/>
      <c r="D617" s="63"/>
      <c r="E617" s="1"/>
      <c r="F617" s="1"/>
      <c r="G617" s="1"/>
      <c r="H617" s="1"/>
      <c r="I617" s="64"/>
      <c r="J617" s="6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9.5" customHeight="1" x14ac:dyDescent="0.3">
      <c r="A618" s="1"/>
      <c r="B618" s="1"/>
      <c r="C618" s="1"/>
      <c r="D618" s="63"/>
      <c r="E618" s="1"/>
      <c r="F618" s="1"/>
      <c r="G618" s="1"/>
      <c r="H618" s="1"/>
      <c r="I618" s="64"/>
      <c r="J618" s="6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9.5" customHeight="1" x14ac:dyDescent="0.3">
      <c r="A619" s="1"/>
      <c r="B619" s="1"/>
      <c r="C619" s="1"/>
      <c r="D619" s="63"/>
      <c r="E619" s="1"/>
      <c r="F619" s="1"/>
      <c r="G619" s="1"/>
      <c r="H619" s="1"/>
      <c r="I619" s="64"/>
      <c r="J619" s="6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9.5" customHeight="1" x14ac:dyDescent="0.3">
      <c r="A620" s="1"/>
      <c r="B620" s="1"/>
      <c r="C620" s="1"/>
      <c r="D620" s="63"/>
      <c r="E620" s="1"/>
      <c r="F620" s="1"/>
      <c r="G620" s="1"/>
      <c r="H620" s="1"/>
      <c r="I620" s="64"/>
      <c r="J620" s="6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9.5" customHeight="1" x14ac:dyDescent="0.3">
      <c r="A621" s="1"/>
      <c r="B621" s="1"/>
      <c r="C621" s="1"/>
      <c r="D621" s="63"/>
      <c r="E621" s="1"/>
      <c r="F621" s="1"/>
      <c r="G621" s="1"/>
      <c r="H621" s="1"/>
      <c r="I621" s="64"/>
      <c r="J621" s="6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9.5" customHeight="1" x14ac:dyDescent="0.3">
      <c r="A622" s="1"/>
      <c r="B622" s="1"/>
      <c r="C622" s="1"/>
      <c r="D622" s="63"/>
      <c r="E622" s="1"/>
      <c r="F622" s="1"/>
      <c r="G622" s="1"/>
      <c r="H622" s="1"/>
      <c r="I622" s="64"/>
      <c r="J622" s="6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9.5" customHeight="1" x14ac:dyDescent="0.3">
      <c r="A623" s="1"/>
      <c r="B623" s="1"/>
      <c r="C623" s="1"/>
      <c r="D623" s="63"/>
      <c r="E623" s="1"/>
      <c r="F623" s="1"/>
      <c r="G623" s="1"/>
      <c r="H623" s="1"/>
      <c r="I623" s="64"/>
      <c r="J623" s="6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9.5" customHeight="1" x14ac:dyDescent="0.3">
      <c r="A624" s="1"/>
      <c r="B624" s="1"/>
      <c r="C624" s="1"/>
      <c r="D624" s="63"/>
      <c r="E624" s="1"/>
      <c r="F624" s="1"/>
      <c r="G624" s="1"/>
      <c r="H624" s="1"/>
      <c r="I624" s="64"/>
      <c r="J624" s="6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9.5" customHeight="1" x14ac:dyDescent="0.3">
      <c r="A625" s="1"/>
      <c r="B625" s="1"/>
      <c r="C625" s="1"/>
      <c r="D625" s="63"/>
      <c r="E625" s="1"/>
      <c r="F625" s="1"/>
      <c r="G625" s="1"/>
      <c r="H625" s="1"/>
      <c r="I625" s="64"/>
      <c r="J625" s="6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9.5" customHeight="1" x14ac:dyDescent="0.3">
      <c r="A626" s="1"/>
      <c r="B626" s="1"/>
      <c r="C626" s="1"/>
      <c r="D626" s="63"/>
      <c r="E626" s="1"/>
      <c r="F626" s="1"/>
      <c r="G626" s="1"/>
      <c r="H626" s="1"/>
      <c r="I626" s="64"/>
      <c r="J626" s="6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9.5" customHeight="1" x14ac:dyDescent="0.3">
      <c r="A627" s="1"/>
      <c r="B627" s="1"/>
      <c r="C627" s="1"/>
      <c r="D627" s="63"/>
      <c r="E627" s="1"/>
      <c r="F627" s="1"/>
      <c r="G627" s="1"/>
      <c r="H627" s="1"/>
      <c r="I627" s="64"/>
      <c r="J627" s="6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9.5" customHeight="1" x14ac:dyDescent="0.3">
      <c r="A628" s="1"/>
      <c r="B628" s="1"/>
      <c r="C628" s="1"/>
      <c r="D628" s="63"/>
      <c r="E628" s="1"/>
      <c r="F628" s="1"/>
      <c r="G628" s="1"/>
      <c r="H628" s="1"/>
      <c r="I628" s="64"/>
      <c r="J628" s="6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9.5" customHeight="1" x14ac:dyDescent="0.3">
      <c r="A629" s="1"/>
      <c r="B629" s="1"/>
      <c r="C629" s="1"/>
      <c r="D629" s="63"/>
      <c r="E629" s="1"/>
      <c r="F629" s="1"/>
      <c r="G629" s="1"/>
      <c r="H629" s="1"/>
      <c r="I629" s="64"/>
      <c r="J629" s="6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9.5" customHeight="1" x14ac:dyDescent="0.3">
      <c r="A630" s="1"/>
      <c r="B630" s="1"/>
      <c r="C630" s="1"/>
      <c r="D630" s="63"/>
      <c r="E630" s="1"/>
      <c r="F630" s="1"/>
      <c r="G630" s="1"/>
      <c r="H630" s="1"/>
      <c r="I630" s="64"/>
      <c r="J630" s="6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9.5" customHeight="1" x14ac:dyDescent="0.3">
      <c r="A631" s="1"/>
      <c r="B631" s="1"/>
      <c r="C631" s="1"/>
      <c r="D631" s="63"/>
      <c r="E631" s="1"/>
      <c r="F631" s="1"/>
      <c r="G631" s="1"/>
      <c r="H631" s="1"/>
      <c r="I631" s="64"/>
      <c r="J631" s="6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9.5" customHeight="1" x14ac:dyDescent="0.3">
      <c r="A632" s="1"/>
      <c r="B632" s="1"/>
      <c r="C632" s="1"/>
      <c r="D632" s="63"/>
      <c r="E632" s="1"/>
      <c r="F632" s="1"/>
      <c r="G632" s="1"/>
      <c r="H632" s="1"/>
      <c r="I632" s="64"/>
      <c r="J632" s="6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9.5" customHeight="1" x14ac:dyDescent="0.3">
      <c r="A633" s="1"/>
      <c r="B633" s="1"/>
      <c r="C633" s="1"/>
      <c r="D633" s="63"/>
      <c r="E633" s="1"/>
      <c r="F633" s="1"/>
      <c r="G633" s="1"/>
      <c r="H633" s="1"/>
      <c r="I633" s="64"/>
      <c r="J633" s="6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9.5" customHeight="1" x14ac:dyDescent="0.3">
      <c r="A634" s="1"/>
      <c r="B634" s="1"/>
      <c r="C634" s="1"/>
      <c r="D634" s="63"/>
      <c r="E634" s="1"/>
      <c r="F634" s="1"/>
      <c r="G634" s="1"/>
      <c r="H634" s="1"/>
      <c r="I634" s="64"/>
      <c r="J634" s="6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9.5" customHeight="1" x14ac:dyDescent="0.3">
      <c r="A635" s="1"/>
      <c r="B635" s="1"/>
      <c r="C635" s="1"/>
      <c r="D635" s="63"/>
      <c r="E635" s="1"/>
      <c r="F635" s="1"/>
      <c r="G635" s="1"/>
      <c r="H635" s="1"/>
      <c r="I635" s="64"/>
      <c r="J635" s="6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9.5" customHeight="1" x14ac:dyDescent="0.3">
      <c r="A636" s="1"/>
      <c r="B636" s="1"/>
      <c r="C636" s="1"/>
      <c r="D636" s="63"/>
      <c r="E636" s="1"/>
      <c r="F636" s="1"/>
      <c r="G636" s="1"/>
      <c r="H636" s="1"/>
      <c r="I636" s="64"/>
      <c r="J636" s="6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9.5" customHeight="1" x14ac:dyDescent="0.3">
      <c r="A637" s="1"/>
      <c r="B637" s="1"/>
      <c r="C637" s="1"/>
      <c r="D637" s="63"/>
      <c r="E637" s="1"/>
      <c r="F637" s="1"/>
      <c r="G637" s="1"/>
      <c r="H637" s="1"/>
      <c r="I637" s="64"/>
      <c r="J637" s="6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9.5" customHeight="1" x14ac:dyDescent="0.3">
      <c r="A638" s="1"/>
      <c r="B638" s="1"/>
      <c r="C638" s="1"/>
      <c r="D638" s="63"/>
      <c r="E638" s="1"/>
      <c r="F638" s="1"/>
      <c r="G638" s="1"/>
      <c r="H638" s="1"/>
      <c r="I638" s="64"/>
      <c r="J638" s="6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9.5" customHeight="1" x14ac:dyDescent="0.3">
      <c r="A639" s="1"/>
      <c r="B639" s="1"/>
      <c r="C639" s="1"/>
      <c r="D639" s="63"/>
      <c r="E639" s="1"/>
      <c r="F639" s="1"/>
      <c r="G639" s="1"/>
      <c r="H639" s="1"/>
      <c r="I639" s="64"/>
      <c r="J639" s="6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9.5" customHeight="1" x14ac:dyDescent="0.3">
      <c r="A640" s="1"/>
      <c r="B640" s="1"/>
      <c r="C640" s="1"/>
      <c r="D640" s="63"/>
      <c r="E640" s="1"/>
      <c r="F640" s="1"/>
      <c r="G640" s="1"/>
      <c r="H640" s="1"/>
      <c r="I640" s="64"/>
      <c r="J640" s="6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9.5" customHeight="1" x14ac:dyDescent="0.3">
      <c r="A641" s="1"/>
      <c r="B641" s="1"/>
      <c r="C641" s="1"/>
      <c r="D641" s="63"/>
      <c r="E641" s="1"/>
      <c r="F641" s="1"/>
      <c r="G641" s="1"/>
      <c r="H641" s="1"/>
      <c r="I641" s="64"/>
      <c r="J641" s="6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9.5" customHeight="1" x14ac:dyDescent="0.3">
      <c r="A642" s="1"/>
      <c r="B642" s="1"/>
      <c r="C642" s="1"/>
      <c r="D642" s="63"/>
      <c r="E642" s="1"/>
      <c r="F642" s="1"/>
      <c r="G642" s="1"/>
      <c r="H642" s="1"/>
      <c r="I642" s="64"/>
      <c r="J642" s="6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9.5" customHeight="1" x14ac:dyDescent="0.3">
      <c r="A643" s="1"/>
      <c r="B643" s="1"/>
      <c r="C643" s="1"/>
      <c r="D643" s="63"/>
      <c r="E643" s="1"/>
      <c r="F643" s="1"/>
      <c r="G643" s="1"/>
      <c r="H643" s="1"/>
      <c r="I643" s="64"/>
      <c r="J643" s="6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9.5" customHeight="1" x14ac:dyDescent="0.3">
      <c r="A644" s="1"/>
      <c r="B644" s="1"/>
      <c r="C644" s="1"/>
      <c r="D644" s="63"/>
      <c r="E644" s="1"/>
      <c r="F644" s="1"/>
      <c r="G644" s="1"/>
      <c r="H644" s="1"/>
      <c r="I644" s="64"/>
      <c r="J644" s="6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9.5" customHeight="1" x14ac:dyDescent="0.3">
      <c r="A645" s="1"/>
      <c r="B645" s="1"/>
      <c r="C645" s="1"/>
      <c r="D645" s="63"/>
      <c r="E645" s="1"/>
      <c r="F645" s="1"/>
      <c r="G645" s="1"/>
      <c r="H645" s="1"/>
      <c r="I645" s="64"/>
      <c r="J645" s="6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9.5" customHeight="1" x14ac:dyDescent="0.3">
      <c r="A646" s="1"/>
      <c r="B646" s="1"/>
      <c r="C646" s="1"/>
      <c r="D646" s="63"/>
      <c r="E646" s="1"/>
      <c r="F646" s="1"/>
      <c r="G646" s="1"/>
      <c r="H646" s="1"/>
      <c r="I646" s="64"/>
      <c r="J646" s="6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9.5" customHeight="1" x14ac:dyDescent="0.3">
      <c r="A647" s="1"/>
      <c r="B647" s="1"/>
      <c r="C647" s="1"/>
      <c r="D647" s="63"/>
      <c r="E647" s="1"/>
      <c r="F647" s="1"/>
      <c r="G647" s="1"/>
      <c r="H647" s="1"/>
      <c r="I647" s="64"/>
      <c r="J647" s="6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9.5" customHeight="1" x14ac:dyDescent="0.3">
      <c r="A648" s="1"/>
      <c r="B648" s="1"/>
      <c r="C648" s="1"/>
      <c r="D648" s="63"/>
      <c r="E648" s="1"/>
      <c r="F648" s="1"/>
      <c r="G648" s="1"/>
      <c r="H648" s="1"/>
      <c r="I648" s="64"/>
      <c r="J648" s="6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9.5" customHeight="1" x14ac:dyDescent="0.3">
      <c r="A649" s="1"/>
      <c r="B649" s="1"/>
      <c r="C649" s="1"/>
      <c r="D649" s="63"/>
      <c r="E649" s="1"/>
      <c r="F649" s="1"/>
      <c r="G649" s="1"/>
      <c r="H649" s="1"/>
      <c r="I649" s="64"/>
      <c r="J649" s="6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9.5" customHeight="1" x14ac:dyDescent="0.3">
      <c r="A650" s="1"/>
      <c r="B650" s="1"/>
      <c r="C650" s="1"/>
      <c r="D650" s="63"/>
      <c r="E650" s="1"/>
      <c r="F650" s="1"/>
      <c r="G650" s="1"/>
      <c r="H650" s="1"/>
      <c r="I650" s="64"/>
      <c r="J650" s="6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9.5" customHeight="1" x14ac:dyDescent="0.3">
      <c r="A651" s="1"/>
      <c r="B651" s="1"/>
      <c r="C651" s="1"/>
      <c r="D651" s="63"/>
      <c r="E651" s="1"/>
      <c r="F651" s="1"/>
      <c r="G651" s="1"/>
      <c r="H651" s="1"/>
      <c r="I651" s="64"/>
      <c r="J651" s="6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9.5" customHeight="1" x14ac:dyDescent="0.3">
      <c r="A652" s="1"/>
      <c r="B652" s="1"/>
      <c r="C652" s="1"/>
      <c r="D652" s="63"/>
      <c r="E652" s="1"/>
      <c r="F652" s="1"/>
      <c r="G652" s="1"/>
      <c r="H652" s="1"/>
      <c r="I652" s="64"/>
      <c r="J652" s="6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9.5" customHeight="1" x14ac:dyDescent="0.3">
      <c r="A653" s="1"/>
      <c r="B653" s="1"/>
      <c r="C653" s="1"/>
      <c r="D653" s="63"/>
      <c r="E653" s="1"/>
      <c r="F653" s="1"/>
      <c r="G653" s="1"/>
      <c r="H653" s="1"/>
      <c r="I653" s="64"/>
      <c r="J653" s="6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9.5" customHeight="1" x14ac:dyDescent="0.3">
      <c r="A654" s="1"/>
      <c r="B654" s="1"/>
      <c r="C654" s="1"/>
      <c r="D654" s="63"/>
      <c r="E654" s="1"/>
      <c r="F654" s="1"/>
      <c r="G654" s="1"/>
      <c r="H654" s="1"/>
      <c r="I654" s="64"/>
      <c r="J654" s="6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9.5" customHeight="1" x14ac:dyDescent="0.3">
      <c r="A655" s="1"/>
      <c r="B655" s="1"/>
      <c r="C655" s="1"/>
      <c r="D655" s="63"/>
      <c r="E655" s="1"/>
      <c r="F655" s="1"/>
      <c r="G655" s="1"/>
      <c r="H655" s="1"/>
      <c r="I655" s="64"/>
      <c r="J655" s="6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9.5" customHeight="1" x14ac:dyDescent="0.3">
      <c r="A656" s="1"/>
      <c r="B656" s="1"/>
      <c r="C656" s="1"/>
      <c r="D656" s="63"/>
      <c r="E656" s="1"/>
      <c r="F656" s="1"/>
      <c r="G656" s="1"/>
      <c r="H656" s="1"/>
      <c r="I656" s="64"/>
      <c r="J656" s="6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9.5" customHeight="1" x14ac:dyDescent="0.3">
      <c r="A657" s="1"/>
      <c r="B657" s="1"/>
      <c r="C657" s="1"/>
      <c r="D657" s="63"/>
      <c r="E657" s="1"/>
      <c r="F657" s="1"/>
      <c r="G657" s="1"/>
      <c r="H657" s="1"/>
      <c r="I657" s="64"/>
      <c r="J657" s="6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9.5" customHeight="1" x14ac:dyDescent="0.3">
      <c r="A658" s="1"/>
      <c r="B658" s="1"/>
      <c r="C658" s="1"/>
      <c r="D658" s="63"/>
      <c r="E658" s="1"/>
      <c r="F658" s="1"/>
      <c r="G658" s="1"/>
      <c r="H658" s="1"/>
      <c r="I658" s="64"/>
      <c r="J658" s="6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9.5" customHeight="1" x14ac:dyDescent="0.3">
      <c r="A659" s="1"/>
      <c r="B659" s="1"/>
      <c r="C659" s="1"/>
      <c r="D659" s="63"/>
      <c r="E659" s="1"/>
      <c r="F659" s="1"/>
      <c r="G659" s="1"/>
      <c r="H659" s="1"/>
      <c r="I659" s="64"/>
      <c r="J659" s="6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9.5" customHeight="1" x14ac:dyDescent="0.3">
      <c r="A660" s="1"/>
      <c r="B660" s="1"/>
      <c r="C660" s="1"/>
      <c r="D660" s="63"/>
      <c r="E660" s="1"/>
      <c r="F660" s="1"/>
      <c r="G660" s="1"/>
      <c r="H660" s="1"/>
      <c r="I660" s="64"/>
      <c r="J660" s="6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9.5" customHeight="1" x14ac:dyDescent="0.3">
      <c r="A661" s="1"/>
      <c r="B661" s="1"/>
      <c r="C661" s="1"/>
      <c r="D661" s="63"/>
      <c r="E661" s="1"/>
      <c r="F661" s="1"/>
      <c r="G661" s="1"/>
      <c r="H661" s="1"/>
      <c r="I661" s="64"/>
      <c r="J661" s="6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9.5" customHeight="1" x14ac:dyDescent="0.3">
      <c r="A662" s="1"/>
      <c r="B662" s="1"/>
      <c r="C662" s="1"/>
      <c r="D662" s="63"/>
      <c r="E662" s="1"/>
      <c r="F662" s="1"/>
      <c r="G662" s="1"/>
      <c r="H662" s="1"/>
      <c r="I662" s="64"/>
      <c r="J662" s="6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9.5" customHeight="1" x14ac:dyDescent="0.3">
      <c r="A663" s="1"/>
      <c r="B663" s="1"/>
      <c r="C663" s="1"/>
      <c r="D663" s="63"/>
      <c r="E663" s="1"/>
      <c r="F663" s="1"/>
      <c r="G663" s="1"/>
      <c r="H663" s="1"/>
      <c r="I663" s="64"/>
      <c r="J663" s="6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9.5" customHeight="1" x14ac:dyDescent="0.3">
      <c r="A664" s="1"/>
      <c r="B664" s="1"/>
      <c r="C664" s="1"/>
      <c r="D664" s="63"/>
      <c r="E664" s="1"/>
      <c r="F664" s="1"/>
      <c r="G664" s="1"/>
      <c r="H664" s="1"/>
      <c r="I664" s="64"/>
      <c r="J664" s="6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9.5" customHeight="1" x14ac:dyDescent="0.3">
      <c r="A665" s="1"/>
      <c r="B665" s="1"/>
      <c r="C665" s="1"/>
      <c r="D665" s="63"/>
      <c r="E665" s="1"/>
      <c r="F665" s="1"/>
      <c r="G665" s="1"/>
      <c r="H665" s="1"/>
      <c r="I665" s="64"/>
      <c r="J665" s="6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9.5" customHeight="1" x14ac:dyDescent="0.3">
      <c r="A666" s="1"/>
      <c r="B666" s="1"/>
      <c r="C666" s="1"/>
      <c r="D666" s="63"/>
      <c r="E666" s="1"/>
      <c r="F666" s="1"/>
      <c r="G666" s="1"/>
      <c r="H666" s="1"/>
      <c r="I666" s="64"/>
      <c r="J666" s="6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9.5" customHeight="1" x14ac:dyDescent="0.3">
      <c r="A667" s="1"/>
      <c r="B667" s="1"/>
      <c r="C667" s="1"/>
      <c r="D667" s="63"/>
      <c r="E667" s="1"/>
      <c r="F667" s="1"/>
      <c r="G667" s="1"/>
      <c r="H667" s="1"/>
      <c r="I667" s="64"/>
      <c r="J667" s="6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9.5" customHeight="1" x14ac:dyDescent="0.3">
      <c r="A668" s="1"/>
      <c r="B668" s="1"/>
      <c r="C668" s="1"/>
      <c r="D668" s="63"/>
      <c r="E668" s="1"/>
      <c r="F668" s="1"/>
      <c r="G668" s="1"/>
      <c r="H668" s="1"/>
      <c r="I668" s="64"/>
      <c r="J668" s="6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9.5" customHeight="1" x14ac:dyDescent="0.3">
      <c r="A669" s="1"/>
      <c r="B669" s="1"/>
      <c r="C669" s="1"/>
      <c r="D669" s="63"/>
      <c r="E669" s="1"/>
      <c r="F669" s="1"/>
      <c r="G669" s="1"/>
      <c r="H669" s="1"/>
      <c r="I669" s="64"/>
      <c r="J669" s="6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9.5" customHeight="1" x14ac:dyDescent="0.3">
      <c r="A670" s="1"/>
      <c r="B670" s="1"/>
      <c r="C670" s="1"/>
      <c r="D670" s="63"/>
      <c r="E670" s="1"/>
      <c r="F670" s="1"/>
      <c r="G670" s="1"/>
      <c r="H670" s="1"/>
      <c r="I670" s="64"/>
      <c r="J670" s="6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9.5" customHeight="1" x14ac:dyDescent="0.3">
      <c r="A671" s="1"/>
      <c r="B671" s="1"/>
      <c r="C671" s="1"/>
      <c r="D671" s="63"/>
      <c r="E671" s="1"/>
      <c r="F671" s="1"/>
      <c r="G671" s="1"/>
      <c r="H671" s="1"/>
      <c r="I671" s="64"/>
      <c r="J671" s="6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9.5" customHeight="1" x14ac:dyDescent="0.3">
      <c r="A672" s="1"/>
      <c r="B672" s="1"/>
      <c r="C672" s="1"/>
      <c r="D672" s="63"/>
      <c r="E672" s="1"/>
      <c r="F672" s="1"/>
      <c r="G672" s="1"/>
      <c r="H672" s="1"/>
      <c r="I672" s="64"/>
      <c r="J672" s="6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9.5" customHeight="1" x14ac:dyDescent="0.3">
      <c r="A673" s="1"/>
      <c r="B673" s="1"/>
      <c r="C673" s="1"/>
      <c r="D673" s="63"/>
      <c r="E673" s="1"/>
      <c r="F673" s="1"/>
      <c r="G673" s="1"/>
      <c r="H673" s="1"/>
      <c r="I673" s="64"/>
      <c r="J673" s="6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9.5" customHeight="1" x14ac:dyDescent="0.3">
      <c r="A674" s="1"/>
      <c r="B674" s="1"/>
      <c r="C674" s="1"/>
      <c r="D674" s="63"/>
      <c r="E674" s="1"/>
      <c r="F674" s="1"/>
      <c r="G674" s="1"/>
      <c r="H674" s="1"/>
      <c r="I674" s="64"/>
      <c r="J674" s="6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9.5" customHeight="1" x14ac:dyDescent="0.3">
      <c r="A675" s="1"/>
      <c r="B675" s="1"/>
      <c r="C675" s="1"/>
      <c r="D675" s="63"/>
      <c r="E675" s="1"/>
      <c r="F675" s="1"/>
      <c r="G675" s="1"/>
      <c r="H675" s="1"/>
      <c r="I675" s="64"/>
      <c r="J675" s="6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9.5" customHeight="1" x14ac:dyDescent="0.3">
      <c r="A676" s="1"/>
      <c r="B676" s="1"/>
      <c r="C676" s="1"/>
      <c r="D676" s="63"/>
      <c r="E676" s="1"/>
      <c r="F676" s="1"/>
      <c r="G676" s="1"/>
      <c r="H676" s="1"/>
      <c r="I676" s="64"/>
      <c r="J676" s="6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9.5" customHeight="1" x14ac:dyDescent="0.3">
      <c r="A677" s="1"/>
      <c r="B677" s="1"/>
      <c r="C677" s="1"/>
      <c r="D677" s="63"/>
      <c r="E677" s="1"/>
      <c r="F677" s="1"/>
      <c r="G677" s="1"/>
      <c r="H677" s="1"/>
      <c r="I677" s="64"/>
      <c r="J677" s="6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9.5" customHeight="1" x14ac:dyDescent="0.3">
      <c r="A678" s="1"/>
      <c r="B678" s="1"/>
      <c r="C678" s="1"/>
      <c r="D678" s="63"/>
      <c r="E678" s="1"/>
      <c r="F678" s="1"/>
      <c r="G678" s="1"/>
      <c r="H678" s="1"/>
      <c r="I678" s="64"/>
      <c r="J678" s="6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9.5" customHeight="1" x14ac:dyDescent="0.3">
      <c r="A679" s="1"/>
      <c r="B679" s="1"/>
      <c r="C679" s="1"/>
      <c r="D679" s="63"/>
      <c r="E679" s="1"/>
      <c r="F679" s="1"/>
      <c r="G679" s="1"/>
      <c r="H679" s="1"/>
      <c r="I679" s="64"/>
      <c r="J679" s="6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9.5" customHeight="1" x14ac:dyDescent="0.3">
      <c r="A680" s="1"/>
      <c r="B680" s="1"/>
      <c r="C680" s="1"/>
      <c r="D680" s="63"/>
      <c r="E680" s="1"/>
      <c r="F680" s="1"/>
      <c r="G680" s="1"/>
      <c r="H680" s="1"/>
      <c r="I680" s="64"/>
      <c r="J680" s="6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9.5" customHeight="1" x14ac:dyDescent="0.3">
      <c r="A681" s="1"/>
      <c r="B681" s="1"/>
      <c r="C681" s="1"/>
      <c r="D681" s="63"/>
      <c r="E681" s="1"/>
      <c r="F681" s="1"/>
      <c r="G681" s="1"/>
      <c r="H681" s="1"/>
      <c r="I681" s="64"/>
      <c r="J681" s="6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9.5" customHeight="1" x14ac:dyDescent="0.3">
      <c r="A682" s="1"/>
      <c r="B682" s="1"/>
      <c r="C682" s="1"/>
      <c r="D682" s="63"/>
      <c r="E682" s="1"/>
      <c r="F682" s="1"/>
      <c r="G682" s="1"/>
      <c r="H682" s="1"/>
      <c r="I682" s="64"/>
      <c r="J682" s="6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9.5" customHeight="1" x14ac:dyDescent="0.3">
      <c r="A683" s="1"/>
      <c r="B683" s="1"/>
      <c r="C683" s="1"/>
      <c r="D683" s="63"/>
      <c r="E683" s="1"/>
      <c r="F683" s="1"/>
      <c r="G683" s="1"/>
      <c r="H683" s="1"/>
      <c r="I683" s="64"/>
      <c r="J683" s="6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9.5" customHeight="1" x14ac:dyDescent="0.3">
      <c r="A684" s="1"/>
      <c r="B684" s="1"/>
      <c r="C684" s="1"/>
      <c r="D684" s="63"/>
      <c r="E684" s="1"/>
      <c r="F684" s="1"/>
      <c r="G684" s="1"/>
      <c r="H684" s="1"/>
      <c r="I684" s="64"/>
      <c r="J684" s="6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9.5" customHeight="1" x14ac:dyDescent="0.3">
      <c r="A685" s="1"/>
      <c r="B685" s="1"/>
      <c r="C685" s="1"/>
      <c r="D685" s="63"/>
      <c r="E685" s="1"/>
      <c r="F685" s="1"/>
      <c r="G685" s="1"/>
      <c r="H685" s="1"/>
      <c r="I685" s="64"/>
      <c r="J685" s="6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9.5" customHeight="1" x14ac:dyDescent="0.3">
      <c r="A686" s="1"/>
      <c r="B686" s="1"/>
      <c r="C686" s="1"/>
      <c r="D686" s="63"/>
      <c r="E686" s="1"/>
      <c r="F686" s="1"/>
      <c r="G686" s="1"/>
      <c r="H686" s="1"/>
      <c r="I686" s="64"/>
      <c r="J686" s="6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9.5" customHeight="1" x14ac:dyDescent="0.3">
      <c r="A687" s="1"/>
      <c r="B687" s="1"/>
      <c r="C687" s="1"/>
      <c r="D687" s="63"/>
      <c r="E687" s="1"/>
      <c r="F687" s="1"/>
      <c r="G687" s="1"/>
      <c r="H687" s="1"/>
      <c r="I687" s="64"/>
      <c r="J687" s="6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9.5" customHeight="1" x14ac:dyDescent="0.3">
      <c r="A688" s="1"/>
      <c r="B688" s="1"/>
      <c r="C688" s="1"/>
      <c r="D688" s="63"/>
      <c r="E688" s="1"/>
      <c r="F688" s="1"/>
      <c r="G688" s="1"/>
      <c r="H688" s="1"/>
      <c r="I688" s="64"/>
      <c r="J688" s="6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9.5" customHeight="1" x14ac:dyDescent="0.3">
      <c r="A689" s="1"/>
      <c r="B689" s="1"/>
      <c r="C689" s="1"/>
      <c r="D689" s="63"/>
      <c r="E689" s="1"/>
      <c r="F689" s="1"/>
      <c r="G689" s="1"/>
      <c r="H689" s="1"/>
      <c r="I689" s="64"/>
      <c r="J689" s="6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9.5" customHeight="1" x14ac:dyDescent="0.3">
      <c r="A690" s="1"/>
      <c r="B690" s="1"/>
      <c r="C690" s="1"/>
      <c r="D690" s="63"/>
      <c r="E690" s="1"/>
      <c r="F690" s="1"/>
      <c r="G690" s="1"/>
      <c r="H690" s="1"/>
      <c r="I690" s="64"/>
      <c r="J690" s="6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9.5" customHeight="1" x14ac:dyDescent="0.3">
      <c r="A691" s="1"/>
      <c r="B691" s="1"/>
      <c r="C691" s="1"/>
      <c r="D691" s="63"/>
      <c r="E691" s="1"/>
      <c r="F691" s="1"/>
      <c r="G691" s="1"/>
      <c r="H691" s="1"/>
      <c r="I691" s="64"/>
      <c r="J691" s="6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9.5" customHeight="1" x14ac:dyDescent="0.3">
      <c r="A692" s="1"/>
      <c r="B692" s="1"/>
      <c r="C692" s="1"/>
      <c r="D692" s="63"/>
      <c r="E692" s="1"/>
      <c r="F692" s="1"/>
      <c r="G692" s="1"/>
      <c r="H692" s="1"/>
      <c r="I692" s="64"/>
      <c r="J692" s="6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9.5" customHeight="1" x14ac:dyDescent="0.3">
      <c r="A693" s="1"/>
      <c r="B693" s="1"/>
      <c r="C693" s="1"/>
      <c r="D693" s="63"/>
      <c r="E693" s="1"/>
      <c r="F693" s="1"/>
      <c r="G693" s="1"/>
      <c r="H693" s="1"/>
      <c r="I693" s="64"/>
      <c r="J693" s="6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9.5" customHeight="1" x14ac:dyDescent="0.3">
      <c r="A694" s="1"/>
      <c r="B694" s="1"/>
      <c r="C694" s="1"/>
      <c r="D694" s="63"/>
      <c r="E694" s="1"/>
      <c r="F694" s="1"/>
      <c r="G694" s="1"/>
      <c r="H694" s="1"/>
      <c r="I694" s="64"/>
      <c r="J694" s="6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9.5" customHeight="1" x14ac:dyDescent="0.3">
      <c r="A695" s="1"/>
      <c r="B695" s="1"/>
      <c r="C695" s="1"/>
      <c r="D695" s="63"/>
      <c r="E695" s="1"/>
      <c r="F695" s="1"/>
      <c r="G695" s="1"/>
      <c r="H695" s="1"/>
      <c r="I695" s="64"/>
      <c r="J695" s="6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9.5" customHeight="1" x14ac:dyDescent="0.3">
      <c r="A696" s="1"/>
      <c r="B696" s="1"/>
      <c r="C696" s="1"/>
      <c r="D696" s="63"/>
      <c r="E696" s="1"/>
      <c r="F696" s="1"/>
      <c r="G696" s="1"/>
      <c r="H696" s="1"/>
      <c r="I696" s="64"/>
      <c r="J696" s="6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9.5" customHeight="1" x14ac:dyDescent="0.3">
      <c r="A697" s="1"/>
      <c r="B697" s="1"/>
      <c r="C697" s="1"/>
      <c r="D697" s="63"/>
      <c r="E697" s="1"/>
      <c r="F697" s="1"/>
      <c r="G697" s="1"/>
      <c r="H697" s="1"/>
      <c r="I697" s="64"/>
      <c r="J697" s="6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9.5" customHeight="1" x14ac:dyDescent="0.3">
      <c r="A698" s="1"/>
      <c r="B698" s="1"/>
      <c r="C698" s="1"/>
      <c r="D698" s="63"/>
      <c r="E698" s="1"/>
      <c r="F698" s="1"/>
      <c r="G698" s="1"/>
      <c r="H698" s="1"/>
      <c r="I698" s="64"/>
      <c r="J698" s="6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9.5" customHeight="1" x14ac:dyDescent="0.3">
      <c r="A699" s="1"/>
      <c r="B699" s="1"/>
      <c r="C699" s="1"/>
      <c r="D699" s="63"/>
      <c r="E699" s="1"/>
      <c r="F699" s="1"/>
      <c r="G699" s="1"/>
      <c r="H699" s="1"/>
      <c r="I699" s="64"/>
      <c r="J699" s="6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9.5" customHeight="1" x14ac:dyDescent="0.3">
      <c r="A700" s="1"/>
      <c r="B700" s="1"/>
      <c r="C700" s="1"/>
      <c r="D700" s="63"/>
      <c r="E700" s="1"/>
      <c r="F700" s="1"/>
      <c r="G700" s="1"/>
      <c r="H700" s="1"/>
      <c r="I700" s="64"/>
      <c r="J700" s="6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9.5" customHeight="1" x14ac:dyDescent="0.3">
      <c r="A701" s="1"/>
      <c r="B701" s="1"/>
      <c r="C701" s="1"/>
      <c r="D701" s="63"/>
      <c r="E701" s="1"/>
      <c r="F701" s="1"/>
      <c r="G701" s="1"/>
      <c r="H701" s="1"/>
      <c r="I701" s="64"/>
      <c r="J701" s="6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9.5" customHeight="1" x14ac:dyDescent="0.3">
      <c r="A702" s="1"/>
      <c r="B702" s="1"/>
      <c r="C702" s="1"/>
      <c r="D702" s="63"/>
      <c r="E702" s="1"/>
      <c r="F702" s="1"/>
      <c r="G702" s="1"/>
      <c r="H702" s="1"/>
      <c r="I702" s="64"/>
      <c r="J702" s="6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9.5" customHeight="1" x14ac:dyDescent="0.3">
      <c r="A703" s="1"/>
      <c r="B703" s="1"/>
      <c r="C703" s="1"/>
      <c r="D703" s="63"/>
      <c r="E703" s="1"/>
      <c r="F703" s="1"/>
      <c r="G703" s="1"/>
      <c r="H703" s="1"/>
      <c r="I703" s="64"/>
      <c r="J703" s="6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9.5" customHeight="1" x14ac:dyDescent="0.3">
      <c r="A704" s="1"/>
      <c r="B704" s="1"/>
      <c r="C704" s="1"/>
      <c r="D704" s="63"/>
      <c r="E704" s="1"/>
      <c r="F704" s="1"/>
      <c r="G704" s="1"/>
      <c r="H704" s="1"/>
      <c r="I704" s="64"/>
      <c r="J704" s="6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9.5" customHeight="1" x14ac:dyDescent="0.3">
      <c r="A705" s="1"/>
      <c r="B705" s="1"/>
      <c r="C705" s="1"/>
      <c r="D705" s="63"/>
      <c r="E705" s="1"/>
      <c r="F705" s="1"/>
      <c r="G705" s="1"/>
      <c r="H705" s="1"/>
      <c r="I705" s="64"/>
      <c r="J705" s="6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9.5" customHeight="1" x14ac:dyDescent="0.3">
      <c r="A706" s="1"/>
      <c r="B706" s="1"/>
      <c r="C706" s="1"/>
      <c r="D706" s="63"/>
      <c r="E706" s="1"/>
      <c r="F706" s="1"/>
      <c r="G706" s="1"/>
      <c r="H706" s="1"/>
      <c r="I706" s="64"/>
      <c r="J706" s="6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9.5" customHeight="1" x14ac:dyDescent="0.3">
      <c r="A707" s="1"/>
      <c r="B707" s="1"/>
      <c r="C707" s="1"/>
      <c r="D707" s="63"/>
      <c r="E707" s="1"/>
      <c r="F707" s="1"/>
      <c r="G707" s="1"/>
      <c r="H707" s="1"/>
      <c r="I707" s="64"/>
      <c r="J707" s="6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9.5" customHeight="1" x14ac:dyDescent="0.3">
      <c r="A708" s="1"/>
      <c r="B708" s="1"/>
      <c r="C708" s="1"/>
      <c r="D708" s="63"/>
      <c r="E708" s="1"/>
      <c r="F708" s="1"/>
      <c r="G708" s="1"/>
      <c r="H708" s="1"/>
      <c r="I708" s="64"/>
      <c r="J708" s="6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9.5" customHeight="1" x14ac:dyDescent="0.3">
      <c r="A709" s="1"/>
      <c r="B709" s="1"/>
      <c r="C709" s="1"/>
      <c r="D709" s="63"/>
      <c r="E709" s="1"/>
      <c r="F709" s="1"/>
      <c r="G709" s="1"/>
      <c r="H709" s="1"/>
      <c r="I709" s="64"/>
      <c r="J709" s="6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9.5" customHeight="1" x14ac:dyDescent="0.3">
      <c r="A710" s="1"/>
      <c r="B710" s="1"/>
      <c r="C710" s="1"/>
      <c r="D710" s="63"/>
      <c r="E710" s="1"/>
      <c r="F710" s="1"/>
      <c r="G710" s="1"/>
      <c r="H710" s="1"/>
      <c r="I710" s="64"/>
      <c r="J710" s="6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9.5" customHeight="1" x14ac:dyDescent="0.3">
      <c r="A711" s="1"/>
      <c r="B711" s="1"/>
      <c r="C711" s="1"/>
      <c r="D711" s="63"/>
      <c r="E711" s="1"/>
      <c r="F711" s="1"/>
      <c r="G711" s="1"/>
      <c r="H711" s="1"/>
      <c r="I711" s="64"/>
      <c r="J711" s="6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9.5" customHeight="1" x14ac:dyDescent="0.3">
      <c r="A712" s="1"/>
      <c r="B712" s="1"/>
      <c r="C712" s="1"/>
      <c r="D712" s="63"/>
      <c r="E712" s="1"/>
      <c r="F712" s="1"/>
      <c r="G712" s="1"/>
      <c r="H712" s="1"/>
      <c r="I712" s="64"/>
      <c r="J712" s="6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9.5" customHeight="1" x14ac:dyDescent="0.3">
      <c r="A713" s="1"/>
      <c r="B713" s="1"/>
      <c r="C713" s="1"/>
      <c r="D713" s="63"/>
      <c r="E713" s="1"/>
      <c r="F713" s="1"/>
      <c r="G713" s="1"/>
      <c r="H713" s="1"/>
      <c r="I713" s="64"/>
      <c r="J713" s="6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9.5" customHeight="1" x14ac:dyDescent="0.3">
      <c r="A714" s="1"/>
      <c r="B714" s="1"/>
      <c r="C714" s="1"/>
      <c r="D714" s="63"/>
      <c r="E714" s="1"/>
      <c r="F714" s="1"/>
      <c r="G714" s="1"/>
      <c r="H714" s="1"/>
      <c r="I714" s="64"/>
      <c r="J714" s="6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9.5" customHeight="1" x14ac:dyDescent="0.3">
      <c r="A715" s="1"/>
      <c r="B715" s="1"/>
      <c r="C715" s="1"/>
      <c r="D715" s="63"/>
      <c r="E715" s="1"/>
      <c r="F715" s="1"/>
      <c r="G715" s="1"/>
      <c r="H715" s="1"/>
      <c r="I715" s="64"/>
      <c r="J715" s="6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9.5" customHeight="1" x14ac:dyDescent="0.3">
      <c r="A716" s="1"/>
      <c r="B716" s="1"/>
      <c r="C716" s="1"/>
      <c r="D716" s="63"/>
      <c r="E716" s="1"/>
      <c r="F716" s="1"/>
      <c r="G716" s="1"/>
      <c r="H716" s="1"/>
      <c r="I716" s="64"/>
      <c r="J716" s="6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9.5" customHeight="1" x14ac:dyDescent="0.3">
      <c r="A717" s="1"/>
      <c r="B717" s="1"/>
      <c r="C717" s="1"/>
      <c r="D717" s="63"/>
      <c r="E717" s="1"/>
      <c r="F717" s="1"/>
      <c r="G717" s="1"/>
      <c r="H717" s="1"/>
      <c r="I717" s="64"/>
      <c r="J717" s="6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9.5" customHeight="1" x14ac:dyDescent="0.3">
      <c r="A718" s="1"/>
      <c r="B718" s="1"/>
      <c r="C718" s="1"/>
      <c r="D718" s="63"/>
      <c r="E718" s="1"/>
      <c r="F718" s="1"/>
      <c r="G718" s="1"/>
      <c r="H718" s="1"/>
      <c r="I718" s="64"/>
      <c r="J718" s="6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9.5" customHeight="1" x14ac:dyDescent="0.3">
      <c r="A719" s="1"/>
      <c r="B719" s="1"/>
      <c r="C719" s="1"/>
      <c r="D719" s="63"/>
      <c r="E719" s="1"/>
      <c r="F719" s="1"/>
      <c r="G719" s="1"/>
      <c r="H719" s="1"/>
      <c r="I719" s="64"/>
      <c r="J719" s="6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9.5" customHeight="1" x14ac:dyDescent="0.3">
      <c r="A720" s="1"/>
      <c r="B720" s="1"/>
      <c r="C720" s="1"/>
      <c r="D720" s="63"/>
      <c r="E720" s="1"/>
      <c r="F720" s="1"/>
      <c r="G720" s="1"/>
      <c r="H720" s="1"/>
      <c r="I720" s="64"/>
      <c r="J720" s="6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9.5" customHeight="1" x14ac:dyDescent="0.3">
      <c r="A721" s="1"/>
      <c r="B721" s="1"/>
      <c r="C721" s="1"/>
      <c r="D721" s="63"/>
      <c r="E721" s="1"/>
      <c r="F721" s="1"/>
      <c r="G721" s="1"/>
      <c r="H721" s="1"/>
      <c r="I721" s="64"/>
      <c r="J721" s="6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9.5" customHeight="1" x14ac:dyDescent="0.3">
      <c r="A722" s="1"/>
      <c r="B722" s="1"/>
      <c r="C722" s="1"/>
      <c r="D722" s="63"/>
      <c r="E722" s="1"/>
      <c r="F722" s="1"/>
      <c r="G722" s="1"/>
      <c r="H722" s="1"/>
      <c r="I722" s="64"/>
      <c r="J722" s="6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9.5" customHeight="1" x14ac:dyDescent="0.3">
      <c r="A723" s="1"/>
      <c r="B723" s="1"/>
      <c r="C723" s="1"/>
      <c r="D723" s="63"/>
      <c r="E723" s="1"/>
      <c r="F723" s="1"/>
      <c r="G723" s="1"/>
      <c r="H723" s="1"/>
      <c r="I723" s="64"/>
      <c r="J723" s="6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9.5" customHeight="1" x14ac:dyDescent="0.3">
      <c r="A724" s="1"/>
      <c r="B724" s="1"/>
      <c r="C724" s="1"/>
      <c r="D724" s="63"/>
      <c r="E724" s="1"/>
      <c r="F724" s="1"/>
      <c r="G724" s="1"/>
      <c r="H724" s="1"/>
      <c r="I724" s="64"/>
      <c r="J724" s="6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9.5" customHeight="1" x14ac:dyDescent="0.3">
      <c r="A725" s="1"/>
      <c r="B725" s="1"/>
      <c r="C725" s="1"/>
      <c r="D725" s="63"/>
      <c r="E725" s="1"/>
      <c r="F725" s="1"/>
      <c r="G725" s="1"/>
      <c r="H725" s="1"/>
      <c r="I725" s="64"/>
      <c r="J725" s="6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9.5" customHeight="1" x14ac:dyDescent="0.3">
      <c r="A726" s="1"/>
      <c r="B726" s="1"/>
      <c r="C726" s="1"/>
      <c r="D726" s="63"/>
      <c r="E726" s="1"/>
      <c r="F726" s="1"/>
      <c r="G726" s="1"/>
      <c r="H726" s="1"/>
      <c r="I726" s="64"/>
      <c r="J726" s="6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9.5" customHeight="1" x14ac:dyDescent="0.3">
      <c r="A727" s="1"/>
      <c r="B727" s="1"/>
      <c r="C727" s="1"/>
      <c r="D727" s="63"/>
      <c r="E727" s="1"/>
      <c r="F727" s="1"/>
      <c r="G727" s="1"/>
      <c r="H727" s="1"/>
      <c r="I727" s="64"/>
      <c r="J727" s="6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9.5" customHeight="1" x14ac:dyDescent="0.3">
      <c r="A728" s="1"/>
      <c r="B728" s="1"/>
      <c r="C728" s="1"/>
      <c r="D728" s="63"/>
      <c r="E728" s="1"/>
      <c r="F728" s="1"/>
      <c r="G728" s="1"/>
      <c r="H728" s="1"/>
      <c r="I728" s="64"/>
      <c r="J728" s="6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9.5" customHeight="1" x14ac:dyDescent="0.3">
      <c r="A729" s="1"/>
      <c r="B729" s="1"/>
      <c r="C729" s="1"/>
      <c r="D729" s="63"/>
      <c r="E729" s="1"/>
      <c r="F729" s="1"/>
      <c r="G729" s="1"/>
      <c r="H729" s="1"/>
      <c r="I729" s="64"/>
      <c r="J729" s="6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9.5" customHeight="1" x14ac:dyDescent="0.3">
      <c r="A730" s="1"/>
      <c r="B730" s="1"/>
      <c r="C730" s="1"/>
      <c r="D730" s="63"/>
      <c r="E730" s="1"/>
      <c r="F730" s="1"/>
      <c r="G730" s="1"/>
      <c r="H730" s="1"/>
      <c r="I730" s="64"/>
      <c r="J730" s="6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9.5" customHeight="1" x14ac:dyDescent="0.3">
      <c r="A731" s="1"/>
      <c r="B731" s="1"/>
      <c r="C731" s="1"/>
      <c r="D731" s="63"/>
      <c r="E731" s="1"/>
      <c r="F731" s="1"/>
      <c r="G731" s="1"/>
      <c r="H731" s="1"/>
      <c r="I731" s="64"/>
      <c r="J731" s="6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9.5" customHeight="1" x14ac:dyDescent="0.3">
      <c r="A732" s="1"/>
      <c r="B732" s="1"/>
      <c r="C732" s="1"/>
      <c r="D732" s="63"/>
      <c r="E732" s="1"/>
      <c r="F732" s="1"/>
      <c r="G732" s="1"/>
      <c r="H732" s="1"/>
      <c r="I732" s="64"/>
      <c r="J732" s="6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9.5" customHeight="1" x14ac:dyDescent="0.3">
      <c r="A733" s="1"/>
      <c r="B733" s="1"/>
      <c r="C733" s="1"/>
      <c r="D733" s="63"/>
      <c r="E733" s="1"/>
      <c r="F733" s="1"/>
      <c r="G733" s="1"/>
      <c r="H733" s="1"/>
      <c r="I733" s="64"/>
      <c r="J733" s="6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9.5" customHeight="1" x14ac:dyDescent="0.3">
      <c r="A734" s="1"/>
      <c r="B734" s="1"/>
      <c r="C734" s="1"/>
      <c r="D734" s="63"/>
      <c r="E734" s="1"/>
      <c r="F734" s="1"/>
      <c r="G734" s="1"/>
      <c r="H734" s="1"/>
      <c r="I734" s="64"/>
      <c r="J734" s="6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9.5" customHeight="1" x14ac:dyDescent="0.3">
      <c r="A735" s="1"/>
      <c r="B735" s="1"/>
      <c r="C735" s="1"/>
      <c r="D735" s="63"/>
      <c r="E735" s="1"/>
      <c r="F735" s="1"/>
      <c r="G735" s="1"/>
      <c r="H735" s="1"/>
      <c r="I735" s="64"/>
      <c r="J735" s="6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9.5" customHeight="1" x14ac:dyDescent="0.3">
      <c r="A736" s="1"/>
      <c r="B736" s="1"/>
      <c r="C736" s="1"/>
      <c r="D736" s="63"/>
      <c r="E736" s="1"/>
      <c r="F736" s="1"/>
      <c r="G736" s="1"/>
      <c r="H736" s="1"/>
      <c r="I736" s="64"/>
      <c r="J736" s="6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9.5" customHeight="1" x14ac:dyDescent="0.3">
      <c r="A737" s="1"/>
      <c r="B737" s="1"/>
      <c r="C737" s="1"/>
      <c r="D737" s="63"/>
      <c r="E737" s="1"/>
      <c r="F737" s="1"/>
      <c r="G737" s="1"/>
      <c r="H737" s="1"/>
      <c r="I737" s="64"/>
      <c r="J737" s="6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9.5" customHeight="1" x14ac:dyDescent="0.3">
      <c r="A738" s="1"/>
      <c r="B738" s="1"/>
      <c r="C738" s="1"/>
      <c r="D738" s="63"/>
      <c r="E738" s="1"/>
      <c r="F738" s="1"/>
      <c r="G738" s="1"/>
      <c r="H738" s="1"/>
      <c r="I738" s="64"/>
      <c r="J738" s="6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9.5" customHeight="1" x14ac:dyDescent="0.3">
      <c r="A739" s="1"/>
      <c r="B739" s="1"/>
      <c r="C739" s="1"/>
      <c r="D739" s="63"/>
      <c r="E739" s="1"/>
      <c r="F739" s="1"/>
      <c r="G739" s="1"/>
      <c r="H739" s="1"/>
      <c r="I739" s="64"/>
      <c r="J739" s="6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9.5" customHeight="1" x14ac:dyDescent="0.3">
      <c r="A740" s="1"/>
      <c r="B740" s="1"/>
      <c r="C740" s="1"/>
      <c r="D740" s="63"/>
      <c r="E740" s="1"/>
      <c r="F740" s="1"/>
      <c r="G740" s="1"/>
      <c r="H740" s="1"/>
      <c r="I740" s="64"/>
      <c r="J740" s="6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9.5" customHeight="1" x14ac:dyDescent="0.3">
      <c r="A741" s="1"/>
      <c r="B741" s="1"/>
      <c r="C741" s="1"/>
      <c r="D741" s="63"/>
      <c r="E741" s="1"/>
      <c r="F741" s="1"/>
      <c r="G741" s="1"/>
      <c r="H741" s="1"/>
      <c r="I741" s="64"/>
      <c r="J741" s="6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9.5" customHeight="1" x14ac:dyDescent="0.3">
      <c r="A742" s="1"/>
      <c r="B742" s="1"/>
      <c r="C742" s="1"/>
      <c r="D742" s="63"/>
      <c r="E742" s="1"/>
      <c r="F742" s="1"/>
      <c r="G742" s="1"/>
      <c r="H742" s="1"/>
      <c r="I742" s="64"/>
      <c r="J742" s="6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9.5" customHeight="1" x14ac:dyDescent="0.3">
      <c r="A743" s="1"/>
      <c r="B743" s="1"/>
      <c r="C743" s="1"/>
      <c r="D743" s="63"/>
      <c r="E743" s="1"/>
      <c r="F743" s="1"/>
      <c r="G743" s="1"/>
      <c r="H743" s="1"/>
      <c r="I743" s="64"/>
      <c r="J743" s="6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9.5" customHeight="1" x14ac:dyDescent="0.3">
      <c r="A744" s="1"/>
      <c r="B744" s="1"/>
      <c r="C744" s="1"/>
      <c r="D744" s="63"/>
      <c r="E744" s="1"/>
      <c r="F744" s="1"/>
      <c r="G744" s="1"/>
      <c r="H744" s="1"/>
      <c r="I744" s="64"/>
      <c r="J744" s="6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9.5" customHeight="1" x14ac:dyDescent="0.3">
      <c r="A745" s="1"/>
      <c r="B745" s="1"/>
      <c r="C745" s="1"/>
      <c r="D745" s="63"/>
      <c r="E745" s="1"/>
      <c r="F745" s="1"/>
      <c r="G745" s="1"/>
      <c r="H745" s="1"/>
      <c r="I745" s="64"/>
      <c r="J745" s="6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9.5" customHeight="1" x14ac:dyDescent="0.3">
      <c r="A746" s="1"/>
      <c r="B746" s="1"/>
      <c r="C746" s="1"/>
      <c r="D746" s="63"/>
      <c r="E746" s="1"/>
      <c r="F746" s="1"/>
      <c r="G746" s="1"/>
      <c r="H746" s="1"/>
      <c r="I746" s="64"/>
      <c r="J746" s="6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9.5" customHeight="1" x14ac:dyDescent="0.3">
      <c r="A747" s="1"/>
      <c r="B747" s="1"/>
      <c r="C747" s="1"/>
      <c r="D747" s="63"/>
      <c r="E747" s="1"/>
      <c r="F747" s="1"/>
      <c r="G747" s="1"/>
      <c r="H747" s="1"/>
      <c r="I747" s="64"/>
      <c r="J747" s="6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9.5" customHeight="1" x14ac:dyDescent="0.3">
      <c r="A748" s="1"/>
      <c r="B748" s="1"/>
      <c r="C748" s="1"/>
      <c r="D748" s="63"/>
      <c r="E748" s="1"/>
      <c r="F748" s="1"/>
      <c r="G748" s="1"/>
      <c r="H748" s="1"/>
      <c r="I748" s="64"/>
      <c r="J748" s="6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9.5" customHeight="1" x14ac:dyDescent="0.3">
      <c r="A749" s="1"/>
      <c r="B749" s="1"/>
      <c r="C749" s="1"/>
      <c r="D749" s="63"/>
      <c r="E749" s="1"/>
      <c r="F749" s="1"/>
      <c r="G749" s="1"/>
      <c r="H749" s="1"/>
      <c r="I749" s="64"/>
      <c r="J749" s="6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9.5" customHeight="1" x14ac:dyDescent="0.3">
      <c r="A750" s="1"/>
      <c r="B750" s="1"/>
      <c r="C750" s="1"/>
      <c r="D750" s="63"/>
      <c r="E750" s="1"/>
      <c r="F750" s="1"/>
      <c r="G750" s="1"/>
      <c r="H750" s="1"/>
      <c r="I750" s="64"/>
      <c r="J750" s="6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9.5" customHeight="1" x14ac:dyDescent="0.3">
      <c r="A751" s="1"/>
      <c r="B751" s="1"/>
      <c r="C751" s="1"/>
      <c r="D751" s="63"/>
      <c r="E751" s="1"/>
      <c r="F751" s="1"/>
      <c r="G751" s="1"/>
      <c r="H751" s="1"/>
      <c r="I751" s="64"/>
      <c r="J751" s="6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9.5" customHeight="1" x14ac:dyDescent="0.3">
      <c r="A752" s="1"/>
      <c r="B752" s="1"/>
      <c r="C752" s="1"/>
      <c r="D752" s="63"/>
      <c r="E752" s="1"/>
      <c r="F752" s="1"/>
      <c r="G752" s="1"/>
      <c r="H752" s="1"/>
      <c r="I752" s="64"/>
      <c r="J752" s="6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9.5" customHeight="1" x14ac:dyDescent="0.3">
      <c r="A753" s="1"/>
      <c r="B753" s="1"/>
      <c r="C753" s="1"/>
      <c r="D753" s="63"/>
      <c r="E753" s="1"/>
      <c r="F753" s="1"/>
      <c r="G753" s="1"/>
      <c r="H753" s="1"/>
      <c r="I753" s="64"/>
      <c r="J753" s="6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9.5" customHeight="1" x14ac:dyDescent="0.3">
      <c r="A754" s="1"/>
      <c r="B754" s="1"/>
      <c r="C754" s="1"/>
      <c r="D754" s="63"/>
      <c r="E754" s="1"/>
      <c r="F754" s="1"/>
      <c r="G754" s="1"/>
      <c r="H754" s="1"/>
      <c r="I754" s="64"/>
      <c r="J754" s="6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9.5" customHeight="1" x14ac:dyDescent="0.3">
      <c r="A755" s="1"/>
      <c r="B755" s="1"/>
      <c r="C755" s="1"/>
      <c r="D755" s="63"/>
      <c r="E755" s="1"/>
      <c r="F755" s="1"/>
      <c r="G755" s="1"/>
      <c r="H755" s="1"/>
      <c r="I755" s="64"/>
      <c r="J755" s="6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9.5" customHeight="1" x14ac:dyDescent="0.3">
      <c r="A756" s="1"/>
      <c r="B756" s="1"/>
      <c r="C756" s="1"/>
      <c r="D756" s="63"/>
      <c r="E756" s="1"/>
      <c r="F756" s="1"/>
      <c r="G756" s="1"/>
      <c r="H756" s="1"/>
      <c r="I756" s="64"/>
      <c r="J756" s="6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9.5" customHeight="1" x14ac:dyDescent="0.3">
      <c r="A757" s="1"/>
      <c r="B757" s="1"/>
      <c r="C757" s="1"/>
      <c r="D757" s="63"/>
      <c r="E757" s="1"/>
      <c r="F757" s="1"/>
      <c r="G757" s="1"/>
      <c r="H757" s="1"/>
      <c r="I757" s="64"/>
      <c r="J757" s="6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9.5" customHeight="1" x14ac:dyDescent="0.3">
      <c r="A758" s="1"/>
      <c r="B758" s="1"/>
      <c r="C758" s="1"/>
      <c r="D758" s="63"/>
      <c r="E758" s="1"/>
      <c r="F758" s="1"/>
      <c r="G758" s="1"/>
      <c r="H758" s="1"/>
      <c r="I758" s="64"/>
      <c r="J758" s="6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9.5" customHeight="1" x14ac:dyDescent="0.3">
      <c r="A759" s="1"/>
      <c r="B759" s="1"/>
      <c r="C759" s="1"/>
      <c r="D759" s="63"/>
      <c r="E759" s="1"/>
      <c r="F759" s="1"/>
      <c r="G759" s="1"/>
      <c r="H759" s="1"/>
      <c r="I759" s="64"/>
      <c r="J759" s="6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9.5" customHeight="1" x14ac:dyDescent="0.3">
      <c r="A760" s="1"/>
      <c r="B760" s="1"/>
      <c r="C760" s="1"/>
      <c r="D760" s="63"/>
      <c r="E760" s="1"/>
      <c r="F760" s="1"/>
      <c r="G760" s="1"/>
      <c r="H760" s="1"/>
      <c r="I760" s="64"/>
      <c r="J760" s="6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9.5" customHeight="1" x14ac:dyDescent="0.3">
      <c r="A761" s="1"/>
      <c r="B761" s="1"/>
      <c r="C761" s="1"/>
      <c r="D761" s="63"/>
      <c r="E761" s="1"/>
      <c r="F761" s="1"/>
      <c r="G761" s="1"/>
      <c r="H761" s="1"/>
      <c r="I761" s="64"/>
      <c r="J761" s="6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9.5" customHeight="1" x14ac:dyDescent="0.3">
      <c r="A762" s="1"/>
      <c r="B762" s="1"/>
      <c r="C762" s="1"/>
      <c r="D762" s="63"/>
      <c r="E762" s="1"/>
      <c r="F762" s="1"/>
      <c r="G762" s="1"/>
      <c r="H762" s="1"/>
      <c r="I762" s="64"/>
      <c r="J762" s="6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9.5" customHeight="1" x14ac:dyDescent="0.3">
      <c r="A763" s="1"/>
      <c r="B763" s="1"/>
      <c r="C763" s="1"/>
      <c r="D763" s="63"/>
      <c r="E763" s="1"/>
      <c r="F763" s="1"/>
      <c r="G763" s="1"/>
      <c r="H763" s="1"/>
      <c r="I763" s="64"/>
      <c r="J763" s="6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9.5" customHeight="1" x14ac:dyDescent="0.3">
      <c r="A764" s="1"/>
      <c r="B764" s="1"/>
      <c r="C764" s="1"/>
      <c r="D764" s="63"/>
      <c r="E764" s="1"/>
      <c r="F764" s="1"/>
      <c r="G764" s="1"/>
      <c r="H764" s="1"/>
      <c r="I764" s="64"/>
      <c r="J764" s="6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9.5" customHeight="1" x14ac:dyDescent="0.3">
      <c r="A765" s="1"/>
      <c r="B765" s="1"/>
      <c r="C765" s="1"/>
      <c r="D765" s="63"/>
      <c r="E765" s="1"/>
      <c r="F765" s="1"/>
      <c r="G765" s="1"/>
      <c r="H765" s="1"/>
      <c r="I765" s="64"/>
      <c r="J765" s="6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9.5" customHeight="1" x14ac:dyDescent="0.3">
      <c r="A766" s="1"/>
      <c r="B766" s="1"/>
      <c r="C766" s="1"/>
      <c r="D766" s="63"/>
      <c r="E766" s="1"/>
      <c r="F766" s="1"/>
      <c r="G766" s="1"/>
      <c r="H766" s="1"/>
      <c r="I766" s="64"/>
      <c r="J766" s="6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9.5" customHeight="1" x14ac:dyDescent="0.3">
      <c r="A767" s="1"/>
      <c r="B767" s="1"/>
      <c r="C767" s="1"/>
      <c r="D767" s="63"/>
      <c r="E767" s="1"/>
      <c r="F767" s="1"/>
      <c r="G767" s="1"/>
      <c r="H767" s="1"/>
      <c r="I767" s="64"/>
      <c r="J767" s="6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9.5" customHeight="1" x14ac:dyDescent="0.3">
      <c r="A768" s="1"/>
      <c r="B768" s="1"/>
      <c r="C768" s="1"/>
      <c r="D768" s="63"/>
      <c r="E768" s="1"/>
      <c r="F768" s="1"/>
      <c r="G768" s="1"/>
      <c r="H768" s="1"/>
      <c r="I768" s="64"/>
      <c r="J768" s="6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9.5" customHeight="1" x14ac:dyDescent="0.3">
      <c r="A769" s="1"/>
      <c r="B769" s="1"/>
      <c r="C769" s="1"/>
      <c r="D769" s="63"/>
      <c r="E769" s="1"/>
      <c r="F769" s="1"/>
      <c r="G769" s="1"/>
      <c r="H769" s="1"/>
      <c r="I769" s="64"/>
      <c r="J769" s="6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9.5" customHeight="1" x14ac:dyDescent="0.3">
      <c r="A770" s="1"/>
      <c r="B770" s="1"/>
      <c r="C770" s="1"/>
      <c r="D770" s="63"/>
      <c r="E770" s="1"/>
      <c r="F770" s="1"/>
      <c r="G770" s="1"/>
      <c r="H770" s="1"/>
      <c r="I770" s="64"/>
      <c r="J770" s="6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9.5" customHeight="1" x14ac:dyDescent="0.3">
      <c r="A771" s="1"/>
      <c r="B771" s="1"/>
      <c r="C771" s="1"/>
      <c r="D771" s="63"/>
      <c r="E771" s="1"/>
      <c r="F771" s="1"/>
      <c r="G771" s="1"/>
      <c r="H771" s="1"/>
      <c r="I771" s="64"/>
      <c r="J771" s="6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9.5" customHeight="1" x14ac:dyDescent="0.3">
      <c r="A772" s="1"/>
      <c r="B772" s="1"/>
      <c r="C772" s="1"/>
      <c r="D772" s="63"/>
      <c r="E772" s="1"/>
      <c r="F772" s="1"/>
      <c r="G772" s="1"/>
      <c r="H772" s="1"/>
      <c r="I772" s="64"/>
      <c r="J772" s="6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9.5" customHeight="1" x14ac:dyDescent="0.3">
      <c r="A773" s="1"/>
      <c r="B773" s="1"/>
      <c r="C773" s="1"/>
      <c r="D773" s="63"/>
      <c r="E773" s="1"/>
      <c r="F773" s="1"/>
      <c r="G773" s="1"/>
      <c r="H773" s="1"/>
      <c r="I773" s="64"/>
      <c r="J773" s="6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9.5" customHeight="1" x14ac:dyDescent="0.3">
      <c r="A774" s="1"/>
      <c r="B774" s="1"/>
      <c r="C774" s="1"/>
      <c r="D774" s="63"/>
      <c r="E774" s="1"/>
      <c r="F774" s="1"/>
      <c r="G774" s="1"/>
      <c r="H774" s="1"/>
      <c r="I774" s="64"/>
      <c r="J774" s="6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9.5" customHeight="1" x14ac:dyDescent="0.3">
      <c r="A775" s="1"/>
      <c r="B775" s="1"/>
      <c r="C775" s="1"/>
      <c r="D775" s="63"/>
      <c r="E775" s="1"/>
      <c r="F775" s="1"/>
      <c r="G775" s="1"/>
      <c r="H775" s="1"/>
      <c r="I775" s="64"/>
      <c r="J775" s="6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9.5" customHeight="1" x14ac:dyDescent="0.3">
      <c r="A776" s="1"/>
      <c r="B776" s="1"/>
      <c r="C776" s="1"/>
      <c r="D776" s="63"/>
      <c r="E776" s="1"/>
      <c r="F776" s="1"/>
      <c r="G776" s="1"/>
      <c r="H776" s="1"/>
      <c r="I776" s="64"/>
      <c r="J776" s="6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9.5" customHeight="1" x14ac:dyDescent="0.3">
      <c r="A777" s="1"/>
      <c r="B777" s="1"/>
      <c r="C777" s="1"/>
      <c r="D777" s="63"/>
      <c r="E777" s="1"/>
      <c r="F777" s="1"/>
      <c r="G777" s="1"/>
      <c r="H777" s="1"/>
      <c r="I777" s="64"/>
      <c r="J777" s="6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9.5" customHeight="1" x14ac:dyDescent="0.3">
      <c r="A778" s="1"/>
      <c r="B778" s="1"/>
      <c r="C778" s="1"/>
      <c r="D778" s="63"/>
      <c r="E778" s="1"/>
      <c r="F778" s="1"/>
      <c r="G778" s="1"/>
      <c r="H778" s="1"/>
      <c r="I778" s="64"/>
      <c r="J778" s="6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9.5" customHeight="1" x14ac:dyDescent="0.3">
      <c r="A779" s="1"/>
      <c r="B779" s="1"/>
      <c r="C779" s="1"/>
      <c r="D779" s="63"/>
      <c r="E779" s="1"/>
      <c r="F779" s="1"/>
      <c r="G779" s="1"/>
      <c r="H779" s="1"/>
      <c r="I779" s="64"/>
      <c r="J779" s="6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9.5" customHeight="1" x14ac:dyDescent="0.3">
      <c r="A780" s="1"/>
      <c r="B780" s="1"/>
      <c r="C780" s="1"/>
      <c r="D780" s="63"/>
      <c r="E780" s="1"/>
      <c r="F780" s="1"/>
      <c r="G780" s="1"/>
      <c r="H780" s="1"/>
      <c r="I780" s="64"/>
      <c r="J780" s="6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9.5" customHeight="1" x14ac:dyDescent="0.3">
      <c r="A781" s="1"/>
      <c r="B781" s="1"/>
      <c r="C781" s="1"/>
      <c r="D781" s="63"/>
      <c r="E781" s="1"/>
      <c r="F781" s="1"/>
      <c r="G781" s="1"/>
      <c r="H781" s="1"/>
      <c r="I781" s="64"/>
      <c r="J781" s="6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9.5" customHeight="1" x14ac:dyDescent="0.3">
      <c r="A782" s="1"/>
      <c r="B782" s="1"/>
      <c r="C782" s="1"/>
      <c r="D782" s="63"/>
      <c r="E782" s="1"/>
      <c r="F782" s="1"/>
      <c r="G782" s="1"/>
      <c r="H782" s="1"/>
      <c r="I782" s="64"/>
      <c r="J782" s="6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9.5" customHeight="1" x14ac:dyDescent="0.3">
      <c r="A783" s="1"/>
      <c r="B783" s="1"/>
      <c r="C783" s="1"/>
      <c r="D783" s="63"/>
      <c r="E783" s="1"/>
      <c r="F783" s="1"/>
      <c r="G783" s="1"/>
      <c r="H783" s="1"/>
      <c r="I783" s="64"/>
      <c r="J783" s="6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9.5" customHeight="1" x14ac:dyDescent="0.3">
      <c r="A784" s="1"/>
      <c r="B784" s="1"/>
      <c r="C784" s="1"/>
      <c r="D784" s="63"/>
      <c r="E784" s="1"/>
      <c r="F784" s="1"/>
      <c r="G784" s="1"/>
      <c r="H784" s="1"/>
      <c r="I784" s="64"/>
      <c r="J784" s="6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9.5" customHeight="1" x14ac:dyDescent="0.3">
      <c r="A785" s="1"/>
      <c r="B785" s="1"/>
      <c r="C785" s="1"/>
      <c r="D785" s="63"/>
      <c r="E785" s="1"/>
      <c r="F785" s="1"/>
      <c r="G785" s="1"/>
      <c r="H785" s="1"/>
      <c r="I785" s="64"/>
      <c r="J785" s="6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9.5" customHeight="1" x14ac:dyDescent="0.3">
      <c r="A786" s="1"/>
      <c r="B786" s="1"/>
      <c r="C786" s="1"/>
      <c r="D786" s="63"/>
      <c r="E786" s="1"/>
      <c r="F786" s="1"/>
      <c r="G786" s="1"/>
      <c r="H786" s="1"/>
      <c r="I786" s="64"/>
      <c r="J786" s="6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9.5" customHeight="1" x14ac:dyDescent="0.3">
      <c r="A787" s="1"/>
      <c r="B787" s="1"/>
      <c r="C787" s="1"/>
      <c r="D787" s="63"/>
      <c r="E787" s="1"/>
      <c r="F787" s="1"/>
      <c r="G787" s="1"/>
      <c r="H787" s="1"/>
      <c r="I787" s="64"/>
      <c r="J787" s="6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9.5" customHeight="1" x14ac:dyDescent="0.3">
      <c r="A788" s="1"/>
      <c r="B788" s="1"/>
      <c r="C788" s="1"/>
      <c r="D788" s="63"/>
      <c r="E788" s="1"/>
      <c r="F788" s="1"/>
      <c r="G788" s="1"/>
      <c r="H788" s="1"/>
      <c r="I788" s="64"/>
      <c r="J788" s="6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9.5" customHeight="1" x14ac:dyDescent="0.3">
      <c r="A789" s="1"/>
      <c r="B789" s="1"/>
      <c r="C789" s="1"/>
      <c r="D789" s="63"/>
      <c r="E789" s="1"/>
      <c r="F789" s="1"/>
      <c r="G789" s="1"/>
      <c r="H789" s="1"/>
      <c r="I789" s="64"/>
      <c r="J789" s="6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9.5" customHeight="1" x14ac:dyDescent="0.3">
      <c r="A790" s="1"/>
      <c r="B790" s="1"/>
      <c r="C790" s="1"/>
      <c r="D790" s="63"/>
      <c r="E790" s="1"/>
      <c r="F790" s="1"/>
      <c r="G790" s="1"/>
      <c r="H790" s="1"/>
      <c r="I790" s="64"/>
      <c r="J790" s="6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9.5" customHeight="1" x14ac:dyDescent="0.3">
      <c r="A791" s="1"/>
      <c r="B791" s="1"/>
      <c r="C791" s="1"/>
      <c r="D791" s="63"/>
      <c r="E791" s="1"/>
      <c r="F791" s="1"/>
      <c r="G791" s="1"/>
      <c r="H791" s="1"/>
      <c r="I791" s="64"/>
      <c r="J791" s="6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9.5" customHeight="1" x14ac:dyDescent="0.3">
      <c r="A792" s="1"/>
      <c r="B792" s="1"/>
      <c r="C792" s="1"/>
      <c r="D792" s="63"/>
      <c r="E792" s="1"/>
      <c r="F792" s="1"/>
      <c r="G792" s="1"/>
      <c r="H792" s="1"/>
      <c r="I792" s="64"/>
      <c r="J792" s="6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9.5" customHeight="1" x14ac:dyDescent="0.3">
      <c r="A793" s="1"/>
      <c r="B793" s="1"/>
      <c r="C793" s="1"/>
      <c r="D793" s="63"/>
      <c r="E793" s="1"/>
      <c r="F793" s="1"/>
      <c r="G793" s="1"/>
      <c r="H793" s="1"/>
      <c r="I793" s="64"/>
      <c r="J793" s="6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9.5" customHeight="1" x14ac:dyDescent="0.3">
      <c r="A794" s="1"/>
      <c r="B794" s="1"/>
      <c r="C794" s="1"/>
      <c r="D794" s="63"/>
      <c r="E794" s="1"/>
      <c r="F794" s="1"/>
      <c r="G794" s="1"/>
      <c r="H794" s="1"/>
      <c r="I794" s="64"/>
      <c r="J794" s="6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9.5" customHeight="1" x14ac:dyDescent="0.3">
      <c r="A795" s="1"/>
      <c r="B795" s="1"/>
      <c r="C795" s="1"/>
      <c r="D795" s="63"/>
      <c r="E795" s="1"/>
      <c r="F795" s="1"/>
      <c r="G795" s="1"/>
      <c r="H795" s="1"/>
      <c r="I795" s="64"/>
      <c r="J795" s="6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9.5" customHeight="1" x14ac:dyDescent="0.3">
      <c r="A796" s="1"/>
      <c r="B796" s="1"/>
      <c r="C796" s="1"/>
      <c r="D796" s="63"/>
      <c r="E796" s="1"/>
      <c r="F796" s="1"/>
      <c r="G796" s="1"/>
      <c r="H796" s="1"/>
      <c r="I796" s="64"/>
      <c r="J796" s="6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9.5" customHeight="1" x14ac:dyDescent="0.3">
      <c r="A797" s="1"/>
      <c r="B797" s="1"/>
      <c r="C797" s="1"/>
      <c r="D797" s="63"/>
      <c r="E797" s="1"/>
      <c r="F797" s="1"/>
      <c r="G797" s="1"/>
      <c r="H797" s="1"/>
      <c r="I797" s="64"/>
      <c r="J797" s="6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9.5" customHeight="1" x14ac:dyDescent="0.3">
      <c r="A798" s="1"/>
      <c r="B798" s="1"/>
      <c r="C798" s="1"/>
      <c r="D798" s="63"/>
      <c r="E798" s="1"/>
      <c r="F798" s="1"/>
      <c r="G798" s="1"/>
      <c r="H798" s="1"/>
      <c r="I798" s="64"/>
      <c r="J798" s="6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9.5" customHeight="1" x14ac:dyDescent="0.3">
      <c r="A799" s="1"/>
      <c r="B799" s="1"/>
      <c r="C799" s="1"/>
      <c r="D799" s="63"/>
      <c r="E799" s="1"/>
      <c r="F799" s="1"/>
      <c r="G799" s="1"/>
      <c r="H799" s="1"/>
      <c r="I799" s="64"/>
      <c r="J799" s="6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9.5" customHeight="1" x14ac:dyDescent="0.3">
      <c r="A800" s="1"/>
      <c r="B800" s="1"/>
      <c r="C800" s="1"/>
      <c r="D800" s="63"/>
      <c r="E800" s="1"/>
      <c r="F800" s="1"/>
      <c r="G800" s="1"/>
      <c r="H800" s="1"/>
      <c r="I800" s="64"/>
      <c r="J800" s="6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9.5" customHeight="1" x14ac:dyDescent="0.3">
      <c r="A801" s="1"/>
      <c r="B801" s="1"/>
      <c r="C801" s="1"/>
      <c r="D801" s="63"/>
      <c r="E801" s="1"/>
      <c r="F801" s="1"/>
      <c r="G801" s="1"/>
      <c r="H801" s="1"/>
      <c r="I801" s="64"/>
      <c r="J801" s="6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9.5" customHeight="1" x14ac:dyDescent="0.3">
      <c r="A802" s="1"/>
      <c r="B802" s="1"/>
      <c r="C802" s="1"/>
      <c r="D802" s="63"/>
      <c r="E802" s="1"/>
      <c r="F802" s="1"/>
      <c r="G802" s="1"/>
      <c r="H802" s="1"/>
      <c r="I802" s="64"/>
      <c r="J802" s="6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9.5" customHeight="1" x14ac:dyDescent="0.3">
      <c r="A803" s="1"/>
      <c r="B803" s="1"/>
      <c r="C803" s="1"/>
      <c r="D803" s="63"/>
      <c r="E803" s="1"/>
      <c r="F803" s="1"/>
      <c r="G803" s="1"/>
      <c r="H803" s="1"/>
      <c r="I803" s="64"/>
      <c r="J803" s="6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9.5" customHeight="1" x14ac:dyDescent="0.3">
      <c r="A804" s="1"/>
      <c r="B804" s="1"/>
      <c r="C804" s="1"/>
      <c r="D804" s="63"/>
      <c r="E804" s="1"/>
      <c r="F804" s="1"/>
      <c r="G804" s="1"/>
      <c r="H804" s="1"/>
      <c r="I804" s="64"/>
      <c r="J804" s="6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9.5" customHeight="1" x14ac:dyDescent="0.3">
      <c r="A805" s="1"/>
      <c r="B805" s="1"/>
      <c r="C805" s="1"/>
      <c r="D805" s="63"/>
      <c r="E805" s="1"/>
      <c r="F805" s="1"/>
      <c r="G805" s="1"/>
      <c r="H805" s="1"/>
      <c r="I805" s="64"/>
      <c r="J805" s="6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9.5" customHeight="1" x14ac:dyDescent="0.3">
      <c r="A806" s="1"/>
      <c r="B806" s="1"/>
      <c r="C806" s="1"/>
      <c r="D806" s="63"/>
      <c r="E806" s="1"/>
      <c r="F806" s="1"/>
      <c r="G806" s="1"/>
      <c r="H806" s="1"/>
      <c r="I806" s="64"/>
      <c r="J806" s="6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9.5" customHeight="1" x14ac:dyDescent="0.3">
      <c r="A807" s="1"/>
      <c r="B807" s="1"/>
      <c r="C807" s="1"/>
      <c r="D807" s="63"/>
      <c r="E807" s="1"/>
      <c r="F807" s="1"/>
      <c r="G807" s="1"/>
      <c r="H807" s="1"/>
      <c r="I807" s="64"/>
      <c r="J807" s="6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9.5" customHeight="1" x14ac:dyDescent="0.3">
      <c r="A808" s="1"/>
      <c r="B808" s="1"/>
      <c r="C808" s="1"/>
      <c r="D808" s="63"/>
      <c r="E808" s="1"/>
      <c r="F808" s="1"/>
      <c r="G808" s="1"/>
      <c r="H808" s="1"/>
      <c r="I808" s="64"/>
      <c r="J808" s="6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9.5" customHeight="1" x14ac:dyDescent="0.3">
      <c r="A809" s="1"/>
      <c r="B809" s="1"/>
      <c r="C809" s="1"/>
      <c r="D809" s="63"/>
      <c r="E809" s="1"/>
      <c r="F809" s="1"/>
      <c r="G809" s="1"/>
      <c r="H809" s="1"/>
      <c r="I809" s="64"/>
      <c r="J809" s="6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9.5" customHeight="1" x14ac:dyDescent="0.3">
      <c r="A810" s="1"/>
      <c r="B810" s="1"/>
      <c r="C810" s="1"/>
      <c r="D810" s="63"/>
      <c r="E810" s="1"/>
      <c r="F810" s="1"/>
      <c r="G810" s="1"/>
      <c r="H810" s="1"/>
      <c r="I810" s="64"/>
      <c r="J810" s="6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9.5" customHeight="1" x14ac:dyDescent="0.3">
      <c r="A811" s="1"/>
      <c r="B811" s="1"/>
      <c r="C811" s="1"/>
      <c r="D811" s="63"/>
      <c r="E811" s="1"/>
      <c r="F811" s="1"/>
      <c r="G811" s="1"/>
      <c r="H811" s="1"/>
      <c r="I811" s="64"/>
      <c r="J811" s="6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9.5" customHeight="1" x14ac:dyDescent="0.3">
      <c r="A812" s="1"/>
      <c r="B812" s="1"/>
      <c r="C812" s="1"/>
      <c r="D812" s="63"/>
      <c r="E812" s="1"/>
      <c r="F812" s="1"/>
      <c r="G812" s="1"/>
      <c r="H812" s="1"/>
      <c r="I812" s="64"/>
      <c r="J812" s="6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9.5" customHeight="1" x14ac:dyDescent="0.3">
      <c r="A813" s="1"/>
      <c r="B813" s="1"/>
      <c r="C813" s="1"/>
      <c r="D813" s="63"/>
      <c r="E813" s="1"/>
      <c r="F813" s="1"/>
      <c r="G813" s="1"/>
      <c r="H813" s="1"/>
      <c r="I813" s="64"/>
      <c r="J813" s="6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9.5" customHeight="1" x14ac:dyDescent="0.3">
      <c r="A814" s="1"/>
      <c r="B814" s="1"/>
      <c r="C814" s="1"/>
      <c r="D814" s="63"/>
      <c r="E814" s="1"/>
      <c r="F814" s="1"/>
      <c r="G814" s="1"/>
      <c r="H814" s="1"/>
      <c r="I814" s="64"/>
      <c r="J814" s="6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9.5" customHeight="1" x14ac:dyDescent="0.3">
      <c r="A815" s="1"/>
      <c r="B815" s="1"/>
      <c r="C815" s="1"/>
      <c r="D815" s="63"/>
      <c r="E815" s="1"/>
      <c r="F815" s="1"/>
      <c r="G815" s="1"/>
      <c r="H815" s="1"/>
      <c r="I815" s="64"/>
      <c r="J815" s="6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9.5" customHeight="1" x14ac:dyDescent="0.3">
      <c r="A816" s="1"/>
      <c r="B816" s="1"/>
      <c r="C816" s="1"/>
      <c r="D816" s="63"/>
      <c r="E816" s="1"/>
      <c r="F816" s="1"/>
      <c r="G816" s="1"/>
      <c r="H816" s="1"/>
      <c r="I816" s="64"/>
      <c r="J816" s="6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9.5" customHeight="1" x14ac:dyDescent="0.3">
      <c r="A817" s="1"/>
      <c r="B817" s="1"/>
      <c r="C817" s="1"/>
      <c r="D817" s="63"/>
      <c r="E817" s="1"/>
      <c r="F817" s="1"/>
      <c r="G817" s="1"/>
      <c r="H817" s="1"/>
      <c r="I817" s="64"/>
      <c r="J817" s="6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9.5" customHeight="1" x14ac:dyDescent="0.3">
      <c r="A818" s="1"/>
      <c r="B818" s="1"/>
      <c r="C818" s="1"/>
      <c r="D818" s="63"/>
      <c r="E818" s="1"/>
      <c r="F818" s="1"/>
      <c r="G818" s="1"/>
      <c r="H818" s="1"/>
      <c r="I818" s="64"/>
      <c r="J818" s="6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9.5" customHeight="1" x14ac:dyDescent="0.3">
      <c r="A819" s="1"/>
      <c r="B819" s="1"/>
      <c r="C819" s="1"/>
      <c r="D819" s="63"/>
      <c r="E819" s="1"/>
      <c r="F819" s="1"/>
      <c r="G819" s="1"/>
      <c r="H819" s="1"/>
      <c r="I819" s="64"/>
      <c r="J819" s="6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9.5" customHeight="1" x14ac:dyDescent="0.3">
      <c r="A820" s="1"/>
      <c r="B820" s="1"/>
      <c r="C820" s="1"/>
      <c r="D820" s="63"/>
      <c r="E820" s="1"/>
      <c r="F820" s="1"/>
      <c r="G820" s="1"/>
      <c r="H820" s="1"/>
      <c r="I820" s="64"/>
      <c r="J820" s="6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9.5" customHeight="1" x14ac:dyDescent="0.3">
      <c r="A821" s="1"/>
      <c r="B821" s="1"/>
      <c r="C821" s="1"/>
      <c r="D821" s="63"/>
      <c r="E821" s="1"/>
      <c r="F821" s="1"/>
      <c r="G821" s="1"/>
      <c r="H821" s="1"/>
      <c r="I821" s="64"/>
      <c r="J821" s="6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9.5" customHeight="1" x14ac:dyDescent="0.3">
      <c r="A822" s="1"/>
      <c r="B822" s="1"/>
      <c r="C822" s="1"/>
      <c r="D822" s="63"/>
      <c r="E822" s="1"/>
      <c r="F822" s="1"/>
      <c r="G822" s="1"/>
      <c r="H822" s="1"/>
      <c r="I822" s="64"/>
      <c r="J822" s="6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9.5" customHeight="1" x14ac:dyDescent="0.3">
      <c r="A823" s="1"/>
      <c r="B823" s="1"/>
      <c r="C823" s="1"/>
      <c r="D823" s="63"/>
      <c r="E823" s="1"/>
      <c r="F823" s="1"/>
      <c r="G823" s="1"/>
      <c r="H823" s="1"/>
      <c r="I823" s="64"/>
      <c r="J823" s="6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9.5" customHeight="1" x14ac:dyDescent="0.3">
      <c r="A824" s="1"/>
      <c r="B824" s="1"/>
      <c r="C824" s="1"/>
      <c r="D824" s="63"/>
      <c r="E824" s="1"/>
      <c r="F824" s="1"/>
      <c r="G824" s="1"/>
      <c r="H824" s="1"/>
      <c r="I824" s="64"/>
      <c r="J824" s="6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9.5" customHeight="1" x14ac:dyDescent="0.3">
      <c r="A825" s="1"/>
      <c r="B825" s="1"/>
      <c r="C825" s="1"/>
      <c r="D825" s="63"/>
      <c r="E825" s="1"/>
      <c r="F825" s="1"/>
      <c r="G825" s="1"/>
      <c r="H825" s="1"/>
      <c r="I825" s="64"/>
      <c r="J825" s="6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9.5" customHeight="1" x14ac:dyDescent="0.3">
      <c r="A826" s="1"/>
      <c r="B826" s="1"/>
      <c r="C826" s="1"/>
      <c r="D826" s="63"/>
      <c r="E826" s="1"/>
      <c r="F826" s="1"/>
      <c r="G826" s="1"/>
      <c r="H826" s="1"/>
      <c r="I826" s="64"/>
      <c r="J826" s="6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9.5" customHeight="1" x14ac:dyDescent="0.3">
      <c r="A827" s="1"/>
      <c r="B827" s="1"/>
      <c r="C827" s="1"/>
      <c r="D827" s="63"/>
      <c r="E827" s="1"/>
      <c r="F827" s="1"/>
      <c r="G827" s="1"/>
      <c r="H827" s="1"/>
      <c r="I827" s="64"/>
      <c r="J827" s="6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9.5" customHeight="1" x14ac:dyDescent="0.3">
      <c r="A828" s="1"/>
      <c r="B828" s="1"/>
      <c r="C828" s="1"/>
      <c r="D828" s="63"/>
      <c r="E828" s="1"/>
      <c r="F828" s="1"/>
      <c r="G828" s="1"/>
      <c r="H828" s="1"/>
      <c r="I828" s="64"/>
      <c r="J828" s="6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9.5" customHeight="1" x14ac:dyDescent="0.3">
      <c r="A829" s="1"/>
      <c r="B829" s="1"/>
      <c r="C829" s="1"/>
      <c r="D829" s="63"/>
      <c r="E829" s="1"/>
      <c r="F829" s="1"/>
      <c r="G829" s="1"/>
      <c r="H829" s="1"/>
      <c r="I829" s="64"/>
      <c r="J829" s="6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9.5" customHeight="1" x14ac:dyDescent="0.3">
      <c r="A830" s="1"/>
      <c r="B830" s="1"/>
      <c r="C830" s="1"/>
      <c r="D830" s="63"/>
      <c r="E830" s="1"/>
      <c r="F830" s="1"/>
      <c r="G830" s="1"/>
      <c r="H830" s="1"/>
      <c r="I830" s="64"/>
      <c r="J830" s="6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9.5" customHeight="1" x14ac:dyDescent="0.3">
      <c r="A831" s="1"/>
      <c r="B831" s="1"/>
      <c r="C831" s="1"/>
      <c r="D831" s="63"/>
      <c r="E831" s="1"/>
      <c r="F831" s="1"/>
      <c r="G831" s="1"/>
      <c r="H831" s="1"/>
      <c r="I831" s="64"/>
      <c r="J831" s="6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9.5" customHeight="1" x14ac:dyDescent="0.3">
      <c r="A832" s="1"/>
      <c r="B832" s="1"/>
      <c r="C832" s="1"/>
      <c r="D832" s="63"/>
      <c r="E832" s="1"/>
      <c r="F832" s="1"/>
      <c r="G832" s="1"/>
      <c r="H832" s="1"/>
      <c r="I832" s="64"/>
      <c r="J832" s="6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9.5" customHeight="1" x14ac:dyDescent="0.3">
      <c r="A833" s="1"/>
      <c r="B833" s="1"/>
      <c r="C833" s="1"/>
      <c r="D833" s="63"/>
      <c r="E833" s="1"/>
      <c r="F833" s="1"/>
      <c r="G833" s="1"/>
      <c r="H833" s="1"/>
      <c r="I833" s="64"/>
      <c r="J833" s="6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9.5" customHeight="1" x14ac:dyDescent="0.3">
      <c r="A834" s="1"/>
      <c r="B834" s="1"/>
      <c r="C834" s="1"/>
      <c r="D834" s="63"/>
      <c r="E834" s="1"/>
      <c r="F834" s="1"/>
      <c r="G834" s="1"/>
      <c r="H834" s="1"/>
      <c r="I834" s="64"/>
      <c r="J834" s="6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9.5" customHeight="1" x14ac:dyDescent="0.3">
      <c r="A835" s="1"/>
      <c r="B835" s="1"/>
      <c r="C835" s="1"/>
      <c r="D835" s="63"/>
      <c r="E835" s="1"/>
      <c r="F835" s="1"/>
      <c r="G835" s="1"/>
      <c r="H835" s="1"/>
      <c r="I835" s="64"/>
      <c r="J835" s="6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9.5" customHeight="1" x14ac:dyDescent="0.3">
      <c r="A836" s="1"/>
      <c r="B836" s="1"/>
      <c r="C836" s="1"/>
      <c r="D836" s="63"/>
      <c r="E836" s="1"/>
      <c r="F836" s="1"/>
      <c r="G836" s="1"/>
      <c r="H836" s="1"/>
      <c r="I836" s="64"/>
      <c r="J836" s="6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9.5" customHeight="1" x14ac:dyDescent="0.3">
      <c r="A837" s="1"/>
      <c r="B837" s="1"/>
      <c r="C837" s="1"/>
      <c r="D837" s="63"/>
      <c r="E837" s="1"/>
      <c r="F837" s="1"/>
      <c r="G837" s="1"/>
      <c r="H837" s="1"/>
      <c r="I837" s="64"/>
      <c r="J837" s="6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9.5" customHeight="1" x14ac:dyDescent="0.3">
      <c r="A838" s="1"/>
      <c r="B838" s="1"/>
      <c r="C838" s="1"/>
      <c r="D838" s="63"/>
      <c r="E838" s="1"/>
      <c r="F838" s="1"/>
      <c r="G838" s="1"/>
      <c r="H838" s="1"/>
      <c r="I838" s="64"/>
      <c r="J838" s="6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9.5" customHeight="1" x14ac:dyDescent="0.3">
      <c r="A839" s="1"/>
      <c r="B839" s="1"/>
      <c r="C839" s="1"/>
      <c r="D839" s="63"/>
      <c r="E839" s="1"/>
      <c r="F839" s="1"/>
      <c r="G839" s="1"/>
      <c r="H839" s="1"/>
      <c r="I839" s="64"/>
      <c r="J839" s="6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9.5" customHeight="1" x14ac:dyDescent="0.3">
      <c r="A840" s="1"/>
      <c r="B840" s="1"/>
      <c r="C840" s="1"/>
      <c r="D840" s="63"/>
      <c r="E840" s="1"/>
      <c r="F840" s="1"/>
      <c r="G840" s="1"/>
      <c r="H840" s="1"/>
      <c r="I840" s="64"/>
      <c r="J840" s="6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9.5" customHeight="1" x14ac:dyDescent="0.3">
      <c r="A841" s="1"/>
      <c r="B841" s="1"/>
      <c r="C841" s="1"/>
      <c r="D841" s="63"/>
      <c r="E841" s="1"/>
      <c r="F841" s="1"/>
      <c r="G841" s="1"/>
      <c r="H841" s="1"/>
      <c r="I841" s="64"/>
      <c r="J841" s="6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9.5" customHeight="1" x14ac:dyDescent="0.3">
      <c r="A842" s="1"/>
      <c r="B842" s="1"/>
      <c r="C842" s="1"/>
      <c r="D842" s="63"/>
      <c r="E842" s="1"/>
      <c r="F842" s="1"/>
      <c r="G842" s="1"/>
      <c r="H842" s="1"/>
      <c r="I842" s="64"/>
      <c r="J842" s="6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9.5" customHeight="1" x14ac:dyDescent="0.3">
      <c r="A843" s="1"/>
      <c r="B843" s="1"/>
      <c r="C843" s="1"/>
      <c r="D843" s="63"/>
      <c r="E843" s="1"/>
      <c r="F843" s="1"/>
      <c r="G843" s="1"/>
      <c r="H843" s="1"/>
      <c r="I843" s="64"/>
      <c r="J843" s="6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9.5" customHeight="1" x14ac:dyDescent="0.3">
      <c r="A844" s="1"/>
      <c r="B844" s="1"/>
      <c r="C844" s="1"/>
      <c r="D844" s="63"/>
      <c r="E844" s="1"/>
      <c r="F844" s="1"/>
      <c r="G844" s="1"/>
      <c r="H844" s="1"/>
      <c r="I844" s="64"/>
      <c r="J844" s="6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9.5" customHeight="1" x14ac:dyDescent="0.3">
      <c r="A845" s="1"/>
      <c r="B845" s="1"/>
      <c r="C845" s="1"/>
      <c r="D845" s="63"/>
      <c r="E845" s="1"/>
      <c r="F845" s="1"/>
      <c r="G845" s="1"/>
      <c r="H845" s="1"/>
      <c r="I845" s="64"/>
      <c r="J845" s="6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9.5" customHeight="1" x14ac:dyDescent="0.3">
      <c r="A846" s="1"/>
      <c r="B846" s="1"/>
      <c r="C846" s="1"/>
      <c r="D846" s="63"/>
      <c r="E846" s="1"/>
      <c r="F846" s="1"/>
      <c r="G846" s="1"/>
      <c r="H846" s="1"/>
      <c r="I846" s="64"/>
      <c r="J846" s="6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9.5" customHeight="1" x14ac:dyDescent="0.3">
      <c r="A847" s="1"/>
      <c r="B847" s="1"/>
      <c r="C847" s="1"/>
      <c r="D847" s="63"/>
      <c r="E847" s="1"/>
      <c r="F847" s="1"/>
      <c r="G847" s="1"/>
      <c r="H847" s="1"/>
      <c r="I847" s="64"/>
      <c r="J847" s="6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9.5" customHeight="1" x14ac:dyDescent="0.3">
      <c r="A848" s="1"/>
      <c r="B848" s="1"/>
      <c r="C848" s="1"/>
      <c r="D848" s="63"/>
      <c r="E848" s="1"/>
      <c r="F848" s="1"/>
      <c r="G848" s="1"/>
      <c r="H848" s="1"/>
      <c r="I848" s="64"/>
      <c r="J848" s="6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9.5" customHeight="1" x14ac:dyDescent="0.3">
      <c r="A849" s="1"/>
      <c r="B849" s="1"/>
      <c r="C849" s="1"/>
      <c r="D849" s="63"/>
      <c r="E849" s="1"/>
      <c r="F849" s="1"/>
      <c r="G849" s="1"/>
      <c r="H849" s="1"/>
      <c r="I849" s="64"/>
      <c r="J849" s="6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9.5" customHeight="1" x14ac:dyDescent="0.3">
      <c r="A850" s="1"/>
      <c r="B850" s="1"/>
      <c r="C850" s="1"/>
      <c r="D850" s="63"/>
      <c r="E850" s="1"/>
      <c r="F850" s="1"/>
      <c r="G850" s="1"/>
      <c r="H850" s="1"/>
      <c r="I850" s="64"/>
      <c r="J850" s="6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9.5" customHeight="1" x14ac:dyDescent="0.3">
      <c r="A851" s="1"/>
      <c r="B851" s="1"/>
      <c r="C851" s="1"/>
      <c r="D851" s="63"/>
      <c r="E851" s="1"/>
      <c r="F851" s="1"/>
      <c r="G851" s="1"/>
      <c r="H851" s="1"/>
      <c r="I851" s="64"/>
      <c r="J851" s="6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9.5" customHeight="1" x14ac:dyDescent="0.3">
      <c r="A852" s="1"/>
      <c r="B852" s="1"/>
      <c r="C852" s="1"/>
      <c r="D852" s="63"/>
      <c r="E852" s="1"/>
      <c r="F852" s="1"/>
      <c r="G852" s="1"/>
      <c r="H852" s="1"/>
      <c r="I852" s="64"/>
      <c r="J852" s="6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9.5" customHeight="1" x14ac:dyDescent="0.3">
      <c r="A853" s="1"/>
      <c r="B853" s="1"/>
      <c r="C853" s="1"/>
      <c r="D853" s="63"/>
      <c r="E853" s="1"/>
      <c r="F853" s="1"/>
      <c r="G853" s="1"/>
      <c r="H853" s="1"/>
      <c r="I853" s="64"/>
      <c r="J853" s="6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9.5" customHeight="1" x14ac:dyDescent="0.3">
      <c r="A854" s="1"/>
      <c r="B854" s="1"/>
      <c r="C854" s="1"/>
      <c r="D854" s="63"/>
      <c r="E854" s="1"/>
      <c r="F854" s="1"/>
      <c r="G854" s="1"/>
      <c r="H854" s="1"/>
      <c r="I854" s="64"/>
      <c r="J854" s="6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9.5" customHeight="1" x14ac:dyDescent="0.3">
      <c r="A855" s="1"/>
      <c r="B855" s="1"/>
      <c r="C855" s="1"/>
      <c r="D855" s="63"/>
      <c r="E855" s="1"/>
      <c r="F855" s="1"/>
      <c r="G855" s="1"/>
      <c r="H855" s="1"/>
      <c r="I855" s="64"/>
      <c r="J855" s="6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9.5" customHeight="1" x14ac:dyDescent="0.3">
      <c r="A856" s="1"/>
      <c r="B856" s="1"/>
      <c r="C856" s="1"/>
      <c r="D856" s="63"/>
      <c r="E856" s="1"/>
      <c r="F856" s="1"/>
      <c r="G856" s="1"/>
      <c r="H856" s="1"/>
      <c r="I856" s="64"/>
      <c r="J856" s="6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9.5" customHeight="1" x14ac:dyDescent="0.3">
      <c r="A857" s="1"/>
      <c r="B857" s="1"/>
      <c r="C857" s="1"/>
      <c r="D857" s="63"/>
      <c r="E857" s="1"/>
      <c r="F857" s="1"/>
      <c r="G857" s="1"/>
      <c r="H857" s="1"/>
      <c r="I857" s="64"/>
      <c r="J857" s="6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9.5" customHeight="1" x14ac:dyDescent="0.3">
      <c r="A858" s="1"/>
      <c r="B858" s="1"/>
      <c r="C858" s="1"/>
      <c r="D858" s="63"/>
      <c r="E858" s="1"/>
      <c r="F858" s="1"/>
      <c r="G858" s="1"/>
      <c r="H858" s="1"/>
      <c r="I858" s="64"/>
      <c r="J858" s="6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9.5" customHeight="1" x14ac:dyDescent="0.3">
      <c r="A859" s="1"/>
      <c r="B859" s="1"/>
      <c r="C859" s="1"/>
      <c r="D859" s="63"/>
      <c r="E859" s="1"/>
      <c r="F859" s="1"/>
      <c r="G859" s="1"/>
      <c r="H859" s="1"/>
      <c r="I859" s="64"/>
      <c r="J859" s="6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9.5" customHeight="1" x14ac:dyDescent="0.3">
      <c r="A860" s="1"/>
      <c r="B860" s="1"/>
      <c r="C860" s="1"/>
      <c r="D860" s="63"/>
      <c r="E860" s="1"/>
      <c r="F860" s="1"/>
      <c r="G860" s="1"/>
      <c r="H860" s="1"/>
      <c r="I860" s="64"/>
      <c r="J860" s="6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9.5" customHeight="1" x14ac:dyDescent="0.3">
      <c r="A861" s="1"/>
      <c r="B861" s="1"/>
      <c r="C861" s="1"/>
      <c r="D861" s="63"/>
      <c r="E861" s="1"/>
      <c r="F861" s="1"/>
      <c r="G861" s="1"/>
      <c r="H861" s="1"/>
      <c r="I861" s="64"/>
      <c r="J861" s="6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9.5" customHeight="1" x14ac:dyDescent="0.3">
      <c r="A862" s="1"/>
      <c r="B862" s="1"/>
      <c r="C862" s="1"/>
      <c r="D862" s="63"/>
      <c r="E862" s="1"/>
      <c r="F862" s="1"/>
      <c r="G862" s="1"/>
      <c r="H862" s="1"/>
      <c r="I862" s="64"/>
      <c r="J862" s="6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9.5" customHeight="1" x14ac:dyDescent="0.3">
      <c r="A863" s="1"/>
      <c r="B863" s="1"/>
      <c r="C863" s="1"/>
      <c r="D863" s="63"/>
      <c r="E863" s="1"/>
      <c r="F863" s="1"/>
      <c r="G863" s="1"/>
      <c r="H863" s="1"/>
      <c r="I863" s="64"/>
      <c r="J863" s="6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9.5" customHeight="1" x14ac:dyDescent="0.3">
      <c r="A864" s="1"/>
      <c r="B864" s="1"/>
      <c r="C864" s="1"/>
      <c r="D864" s="63"/>
      <c r="E864" s="1"/>
      <c r="F864" s="1"/>
      <c r="G864" s="1"/>
      <c r="H864" s="1"/>
      <c r="I864" s="64"/>
      <c r="J864" s="6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9.5" customHeight="1" x14ac:dyDescent="0.3">
      <c r="A865" s="1"/>
      <c r="B865" s="1"/>
      <c r="C865" s="1"/>
      <c r="D865" s="63"/>
      <c r="E865" s="1"/>
      <c r="F865" s="1"/>
      <c r="G865" s="1"/>
      <c r="H865" s="1"/>
      <c r="I865" s="64"/>
      <c r="J865" s="6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9.5" customHeight="1" x14ac:dyDescent="0.3">
      <c r="A866" s="1"/>
      <c r="B866" s="1"/>
      <c r="C866" s="1"/>
      <c r="D866" s="63"/>
      <c r="E866" s="1"/>
      <c r="F866" s="1"/>
      <c r="G866" s="1"/>
      <c r="H866" s="1"/>
      <c r="I866" s="64"/>
      <c r="J866" s="6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9.5" customHeight="1" x14ac:dyDescent="0.3">
      <c r="A867" s="1"/>
      <c r="B867" s="1"/>
      <c r="C867" s="1"/>
      <c r="D867" s="63"/>
      <c r="E867" s="1"/>
      <c r="F867" s="1"/>
      <c r="G867" s="1"/>
      <c r="H867" s="1"/>
      <c r="I867" s="64"/>
      <c r="J867" s="6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9.5" customHeight="1" x14ac:dyDescent="0.3">
      <c r="A868" s="1"/>
      <c r="B868" s="1"/>
      <c r="C868" s="1"/>
      <c r="D868" s="63"/>
      <c r="E868" s="1"/>
      <c r="F868" s="1"/>
      <c r="G868" s="1"/>
      <c r="H868" s="1"/>
      <c r="I868" s="64"/>
      <c r="J868" s="6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9.5" customHeight="1" x14ac:dyDescent="0.3">
      <c r="A869" s="1"/>
      <c r="B869" s="1"/>
      <c r="C869" s="1"/>
      <c r="D869" s="63"/>
      <c r="E869" s="1"/>
      <c r="F869" s="1"/>
      <c r="G869" s="1"/>
      <c r="H869" s="1"/>
      <c r="I869" s="64"/>
      <c r="J869" s="6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9.5" customHeight="1" x14ac:dyDescent="0.3">
      <c r="A870" s="1"/>
      <c r="B870" s="1"/>
      <c r="C870" s="1"/>
      <c r="D870" s="63"/>
      <c r="E870" s="1"/>
      <c r="F870" s="1"/>
      <c r="G870" s="1"/>
      <c r="H870" s="1"/>
      <c r="I870" s="64"/>
      <c r="J870" s="6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9.5" customHeight="1" x14ac:dyDescent="0.3">
      <c r="A871" s="1"/>
      <c r="B871" s="1"/>
      <c r="C871" s="1"/>
      <c r="D871" s="63"/>
      <c r="E871" s="1"/>
      <c r="F871" s="1"/>
      <c r="G871" s="1"/>
      <c r="H871" s="1"/>
      <c r="I871" s="64"/>
      <c r="J871" s="6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9.5" customHeight="1" x14ac:dyDescent="0.3">
      <c r="A872" s="1"/>
      <c r="B872" s="1"/>
      <c r="C872" s="1"/>
      <c r="D872" s="63"/>
      <c r="E872" s="1"/>
      <c r="F872" s="1"/>
      <c r="G872" s="1"/>
      <c r="H872" s="1"/>
      <c r="I872" s="64"/>
      <c r="J872" s="6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9.5" customHeight="1" x14ac:dyDescent="0.3">
      <c r="A873" s="1"/>
      <c r="B873" s="1"/>
      <c r="C873" s="1"/>
      <c r="D873" s="63"/>
      <c r="E873" s="1"/>
      <c r="F873" s="1"/>
      <c r="G873" s="1"/>
      <c r="H873" s="1"/>
      <c r="I873" s="64"/>
      <c r="J873" s="6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9.5" customHeight="1" x14ac:dyDescent="0.3">
      <c r="A874" s="1"/>
      <c r="B874" s="1"/>
      <c r="C874" s="1"/>
      <c r="D874" s="63"/>
      <c r="E874" s="1"/>
      <c r="F874" s="1"/>
      <c r="G874" s="1"/>
      <c r="H874" s="1"/>
      <c r="I874" s="64"/>
      <c r="J874" s="6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9.5" customHeight="1" x14ac:dyDescent="0.3">
      <c r="A875" s="1"/>
      <c r="B875" s="1"/>
      <c r="C875" s="1"/>
      <c r="D875" s="63"/>
      <c r="E875" s="1"/>
      <c r="F875" s="1"/>
      <c r="G875" s="1"/>
      <c r="H875" s="1"/>
      <c r="I875" s="64"/>
      <c r="J875" s="6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9.5" customHeight="1" x14ac:dyDescent="0.3">
      <c r="A876" s="1"/>
      <c r="B876" s="1"/>
      <c r="C876" s="1"/>
      <c r="D876" s="63"/>
      <c r="E876" s="1"/>
      <c r="F876" s="1"/>
      <c r="G876" s="1"/>
      <c r="H876" s="1"/>
      <c r="I876" s="64"/>
      <c r="J876" s="6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9.5" customHeight="1" x14ac:dyDescent="0.3">
      <c r="A877" s="1"/>
      <c r="B877" s="1"/>
      <c r="C877" s="1"/>
      <c r="D877" s="63"/>
      <c r="E877" s="1"/>
      <c r="F877" s="1"/>
      <c r="G877" s="1"/>
      <c r="H877" s="1"/>
      <c r="I877" s="64"/>
      <c r="J877" s="6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9.5" customHeight="1" x14ac:dyDescent="0.3">
      <c r="A878" s="1"/>
      <c r="B878" s="1"/>
      <c r="C878" s="1"/>
      <c r="D878" s="63"/>
      <c r="E878" s="1"/>
      <c r="F878" s="1"/>
      <c r="G878" s="1"/>
      <c r="H878" s="1"/>
      <c r="I878" s="64"/>
      <c r="J878" s="6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9.5" customHeight="1" x14ac:dyDescent="0.3">
      <c r="A879" s="1"/>
      <c r="B879" s="1"/>
      <c r="C879" s="1"/>
      <c r="D879" s="63"/>
      <c r="E879" s="1"/>
      <c r="F879" s="1"/>
      <c r="G879" s="1"/>
      <c r="H879" s="1"/>
      <c r="I879" s="64"/>
      <c r="J879" s="6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9.5" customHeight="1" x14ac:dyDescent="0.3">
      <c r="A880" s="1"/>
      <c r="B880" s="1"/>
      <c r="C880" s="1"/>
      <c r="D880" s="63"/>
      <c r="E880" s="1"/>
      <c r="F880" s="1"/>
      <c r="G880" s="1"/>
      <c r="H880" s="1"/>
      <c r="I880" s="64"/>
      <c r="J880" s="6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9.5" customHeight="1" x14ac:dyDescent="0.3">
      <c r="A881" s="1"/>
      <c r="B881" s="1"/>
      <c r="C881" s="1"/>
      <c r="D881" s="63"/>
      <c r="E881" s="1"/>
      <c r="F881" s="1"/>
      <c r="G881" s="1"/>
      <c r="H881" s="1"/>
      <c r="I881" s="64"/>
      <c r="J881" s="6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9.5" customHeight="1" x14ac:dyDescent="0.3">
      <c r="A882" s="1"/>
      <c r="B882" s="1"/>
      <c r="C882" s="1"/>
      <c r="D882" s="63"/>
      <c r="E882" s="1"/>
      <c r="F882" s="1"/>
      <c r="G882" s="1"/>
      <c r="H882" s="1"/>
      <c r="I882" s="64"/>
      <c r="J882" s="6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9.5" customHeight="1" x14ac:dyDescent="0.3">
      <c r="A883" s="1"/>
      <c r="B883" s="1"/>
      <c r="C883" s="1"/>
      <c r="D883" s="63"/>
      <c r="E883" s="1"/>
      <c r="F883" s="1"/>
      <c r="G883" s="1"/>
      <c r="H883" s="1"/>
      <c r="I883" s="64"/>
      <c r="J883" s="6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9.5" customHeight="1" x14ac:dyDescent="0.3">
      <c r="A884" s="1"/>
      <c r="B884" s="1"/>
      <c r="C884" s="1"/>
      <c r="D884" s="63"/>
      <c r="E884" s="1"/>
      <c r="F884" s="1"/>
      <c r="G884" s="1"/>
      <c r="H884" s="1"/>
      <c r="I884" s="64"/>
      <c r="J884" s="6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9.5" customHeight="1" x14ac:dyDescent="0.3">
      <c r="A885" s="1"/>
      <c r="B885" s="1"/>
      <c r="C885" s="1"/>
      <c r="D885" s="63"/>
      <c r="E885" s="1"/>
      <c r="F885" s="1"/>
      <c r="G885" s="1"/>
      <c r="H885" s="1"/>
      <c r="I885" s="64"/>
      <c r="J885" s="6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9.5" customHeight="1" x14ac:dyDescent="0.3">
      <c r="A886" s="1"/>
      <c r="B886" s="1"/>
      <c r="C886" s="1"/>
      <c r="D886" s="63"/>
      <c r="E886" s="1"/>
      <c r="F886" s="1"/>
      <c r="G886" s="1"/>
      <c r="H886" s="1"/>
      <c r="I886" s="64"/>
      <c r="J886" s="6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9.5" customHeight="1" x14ac:dyDescent="0.3">
      <c r="A887" s="1"/>
      <c r="B887" s="1"/>
      <c r="C887" s="1"/>
      <c r="D887" s="63"/>
      <c r="E887" s="1"/>
      <c r="F887" s="1"/>
      <c r="G887" s="1"/>
      <c r="H887" s="1"/>
      <c r="I887" s="64"/>
      <c r="J887" s="6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9.5" customHeight="1" x14ac:dyDescent="0.3">
      <c r="A888" s="1"/>
      <c r="B888" s="1"/>
      <c r="C888" s="1"/>
      <c r="D888" s="63"/>
      <c r="E888" s="1"/>
      <c r="F888" s="1"/>
      <c r="G888" s="1"/>
      <c r="H888" s="1"/>
      <c r="I888" s="64"/>
      <c r="J888" s="6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9.5" customHeight="1" x14ac:dyDescent="0.3">
      <c r="A889" s="1"/>
      <c r="B889" s="1"/>
      <c r="C889" s="1"/>
      <c r="D889" s="63"/>
      <c r="E889" s="1"/>
      <c r="F889" s="1"/>
      <c r="G889" s="1"/>
      <c r="H889" s="1"/>
      <c r="I889" s="64"/>
      <c r="J889" s="6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9.5" customHeight="1" x14ac:dyDescent="0.3">
      <c r="A890" s="1"/>
      <c r="B890" s="1"/>
      <c r="C890" s="1"/>
      <c r="D890" s="63"/>
      <c r="E890" s="1"/>
      <c r="F890" s="1"/>
      <c r="G890" s="1"/>
      <c r="H890" s="1"/>
      <c r="I890" s="64"/>
      <c r="J890" s="6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9.5" customHeight="1" x14ac:dyDescent="0.3">
      <c r="A891" s="1"/>
      <c r="B891" s="1"/>
      <c r="C891" s="1"/>
      <c r="D891" s="63"/>
      <c r="E891" s="1"/>
      <c r="F891" s="1"/>
      <c r="G891" s="1"/>
      <c r="H891" s="1"/>
      <c r="I891" s="64"/>
      <c r="J891" s="6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9.5" customHeight="1" x14ac:dyDescent="0.3">
      <c r="A892" s="1"/>
      <c r="B892" s="1"/>
      <c r="C892" s="1"/>
      <c r="D892" s="63"/>
      <c r="E892" s="1"/>
      <c r="F892" s="1"/>
      <c r="G892" s="1"/>
      <c r="H892" s="1"/>
      <c r="I892" s="64"/>
      <c r="J892" s="6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9.5" customHeight="1" x14ac:dyDescent="0.3">
      <c r="A893" s="1"/>
      <c r="B893" s="1"/>
      <c r="C893" s="1"/>
      <c r="D893" s="63"/>
      <c r="E893" s="1"/>
      <c r="F893" s="1"/>
      <c r="G893" s="1"/>
      <c r="H893" s="1"/>
      <c r="I893" s="64"/>
      <c r="J893" s="6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9.5" customHeight="1" x14ac:dyDescent="0.3">
      <c r="A894" s="1"/>
      <c r="B894" s="1"/>
      <c r="C894" s="1"/>
      <c r="D894" s="63"/>
      <c r="E894" s="1"/>
      <c r="F894" s="1"/>
      <c r="G894" s="1"/>
      <c r="H894" s="1"/>
      <c r="I894" s="64"/>
      <c r="J894" s="6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9.5" customHeight="1" x14ac:dyDescent="0.3">
      <c r="A895" s="1"/>
      <c r="B895" s="1"/>
      <c r="C895" s="1"/>
      <c r="D895" s="63"/>
      <c r="E895" s="1"/>
      <c r="F895" s="1"/>
      <c r="G895" s="1"/>
      <c r="H895" s="1"/>
      <c r="I895" s="64"/>
      <c r="J895" s="6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9.5" customHeight="1" x14ac:dyDescent="0.3">
      <c r="A896" s="1"/>
      <c r="B896" s="1"/>
      <c r="C896" s="1"/>
      <c r="D896" s="63"/>
      <c r="E896" s="1"/>
      <c r="F896" s="1"/>
      <c r="G896" s="1"/>
      <c r="H896" s="1"/>
      <c r="I896" s="64"/>
      <c r="J896" s="6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9.5" customHeight="1" x14ac:dyDescent="0.3">
      <c r="A897" s="1"/>
      <c r="B897" s="1"/>
      <c r="C897" s="1"/>
      <c r="D897" s="63"/>
      <c r="E897" s="1"/>
      <c r="F897" s="1"/>
      <c r="G897" s="1"/>
      <c r="H897" s="1"/>
      <c r="I897" s="64"/>
      <c r="J897" s="6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9.5" customHeight="1" x14ac:dyDescent="0.3">
      <c r="A898" s="1"/>
      <c r="B898" s="1"/>
      <c r="C898" s="1"/>
      <c r="D898" s="63"/>
      <c r="E898" s="1"/>
      <c r="F898" s="1"/>
      <c r="G898" s="1"/>
      <c r="H898" s="1"/>
      <c r="I898" s="64"/>
      <c r="J898" s="6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9.5" customHeight="1" x14ac:dyDescent="0.3">
      <c r="A899" s="1"/>
      <c r="B899" s="1"/>
      <c r="C899" s="1"/>
      <c r="D899" s="63"/>
      <c r="E899" s="1"/>
      <c r="F899" s="1"/>
      <c r="G899" s="1"/>
      <c r="H899" s="1"/>
      <c r="I899" s="64"/>
      <c r="J899" s="6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9.5" customHeight="1" x14ac:dyDescent="0.3">
      <c r="A900" s="1"/>
      <c r="B900" s="1"/>
      <c r="C900" s="1"/>
      <c r="D900" s="63"/>
      <c r="E900" s="1"/>
      <c r="F900" s="1"/>
      <c r="G900" s="1"/>
      <c r="H900" s="1"/>
      <c r="I900" s="64"/>
      <c r="J900" s="6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9.5" customHeight="1" x14ac:dyDescent="0.3">
      <c r="A901" s="1"/>
      <c r="B901" s="1"/>
      <c r="C901" s="1"/>
      <c r="D901" s="63"/>
      <c r="E901" s="1"/>
      <c r="F901" s="1"/>
      <c r="G901" s="1"/>
      <c r="H901" s="1"/>
      <c r="I901" s="64"/>
      <c r="J901" s="6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9.5" customHeight="1" x14ac:dyDescent="0.3">
      <c r="A902" s="1"/>
      <c r="B902" s="1"/>
      <c r="C902" s="1"/>
      <c r="D902" s="63"/>
      <c r="E902" s="1"/>
      <c r="F902" s="1"/>
      <c r="G902" s="1"/>
      <c r="H902" s="1"/>
      <c r="I902" s="64"/>
      <c r="J902" s="6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9.5" customHeight="1" x14ac:dyDescent="0.3">
      <c r="A903" s="1"/>
      <c r="B903" s="1"/>
      <c r="C903" s="1"/>
      <c r="D903" s="63"/>
      <c r="E903" s="1"/>
      <c r="F903" s="1"/>
      <c r="G903" s="1"/>
      <c r="H903" s="1"/>
      <c r="I903" s="64"/>
      <c r="J903" s="6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9.5" customHeight="1" x14ac:dyDescent="0.3">
      <c r="A904" s="1"/>
      <c r="B904" s="1"/>
      <c r="C904" s="1"/>
      <c r="D904" s="63"/>
      <c r="E904" s="1"/>
      <c r="F904" s="1"/>
      <c r="G904" s="1"/>
      <c r="H904" s="1"/>
      <c r="I904" s="64"/>
      <c r="J904" s="6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9.5" customHeight="1" x14ac:dyDescent="0.3">
      <c r="A905" s="1"/>
      <c r="B905" s="1"/>
      <c r="C905" s="1"/>
      <c r="D905" s="63"/>
      <c r="E905" s="1"/>
      <c r="F905" s="1"/>
      <c r="G905" s="1"/>
      <c r="H905" s="1"/>
      <c r="I905" s="64"/>
      <c r="J905" s="6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9.5" customHeight="1" x14ac:dyDescent="0.3">
      <c r="A906" s="1"/>
      <c r="B906" s="1"/>
      <c r="C906" s="1"/>
      <c r="D906" s="63"/>
      <c r="E906" s="1"/>
      <c r="F906" s="1"/>
      <c r="G906" s="1"/>
      <c r="H906" s="1"/>
      <c r="I906" s="64"/>
      <c r="J906" s="6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9.5" customHeight="1" x14ac:dyDescent="0.3">
      <c r="A907" s="1"/>
      <c r="B907" s="1"/>
      <c r="C907" s="1"/>
      <c r="D907" s="63"/>
      <c r="E907" s="1"/>
      <c r="F907" s="1"/>
      <c r="G907" s="1"/>
      <c r="H907" s="1"/>
      <c r="I907" s="64"/>
      <c r="J907" s="6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9.5" customHeight="1" x14ac:dyDescent="0.3">
      <c r="A908" s="1"/>
      <c r="B908" s="1"/>
      <c r="C908" s="1"/>
      <c r="D908" s="63"/>
      <c r="E908" s="1"/>
      <c r="F908" s="1"/>
      <c r="G908" s="1"/>
      <c r="H908" s="1"/>
      <c r="I908" s="64"/>
      <c r="J908" s="6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9.5" customHeight="1" x14ac:dyDescent="0.3">
      <c r="A909" s="1"/>
      <c r="B909" s="1"/>
      <c r="C909" s="1"/>
      <c r="D909" s="63"/>
      <c r="E909" s="1"/>
      <c r="F909" s="1"/>
      <c r="G909" s="1"/>
      <c r="H909" s="1"/>
      <c r="I909" s="64"/>
      <c r="J909" s="6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9.5" customHeight="1" x14ac:dyDescent="0.3">
      <c r="A910" s="1"/>
      <c r="B910" s="1"/>
      <c r="C910" s="1"/>
      <c r="D910" s="63"/>
      <c r="E910" s="1"/>
      <c r="F910" s="1"/>
      <c r="G910" s="1"/>
      <c r="H910" s="1"/>
      <c r="I910" s="64"/>
      <c r="J910" s="6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9.5" customHeight="1" x14ac:dyDescent="0.3">
      <c r="A911" s="1"/>
      <c r="B911" s="1"/>
      <c r="C911" s="1"/>
      <c r="D911" s="63"/>
      <c r="E911" s="1"/>
      <c r="F911" s="1"/>
      <c r="G911" s="1"/>
      <c r="H911" s="1"/>
      <c r="I911" s="64"/>
      <c r="J911" s="6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9.5" customHeight="1" x14ac:dyDescent="0.3">
      <c r="A912" s="1"/>
      <c r="B912" s="1"/>
      <c r="C912" s="1"/>
      <c r="D912" s="63"/>
      <c r="E912" s="1"/>
      <c r="F912" s="1"/>
      <c r="G912" s="1"/>
      <c r="H912" s="1"/>
      <c r="I912" s="64"/>
      <c r="J912" s="6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9.5" customHeight="1" x14ac:dyDescent="0.3">
      <c r="A913" s="1"/>
      <c r="B913" s="1"/>
      <c r="C913" s="1"/>
      <c r="D913" s="63"/>
      <c r="E913" s="1"/>
      <c r="F913" s="1"/>
      <c r="G913" s="1"/>
      <c r="H913" s="1"/>
      <c r="I913" s="64"/>
      <c r="J913" s="6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9.5" customHeight="1" x14ac:dyDescent="0.3">
      <c r="A914" s="1"/>
      <c r="B914" s="1"/>
      <c r="C914" s="1"/>
      <c r="D914" s="63"/>
      <c r="E914" s="1"/>
      <c r="F914" s="1"/>
      <c r="G914" s="1"/>
      <c r="H914" s="1"/>
      <c r="I914" s="64"/>
      <c r="J914" s="6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9.5" customHeight="1" x14ac:dyDescent="0.3">
      <c r="A915" s="1"/>
      <c r="B915" s="1"/>
      <c r="C915" s="1"/>
      <c r="D915" s="63"/>
      <c r="E915" s="1"/>
      <c r="F915" s="1"/>
      <c r="G915" s="1"/>
      <c r="H915" s="1"/>
      <c r="I915" s="64"/>
      <c r="J915" s="6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9.5" customHeight="1" x14ac:dyDescent="0.3">
      <c r="A916" s="1"/>
      <c r="B916" s="1"/>
      <c r="C916" s="1"/>
      <c r="D916" s="63"/>
      <c r="E916" s="1"/>
      <c r="F916" s="1"/>
      <c r="G916" s="1"/>
      <c r="H916" s="1"/>
      <c r="I916" s="64"/>
      <c r="J916" s="6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9.5" customHeight="1" x14ac:dyDescent="0.3">
      <c r="A917" s="1"/>
      <c r="B917" s="1"/>
      <c r="C917" s="1"/>
      <c r="D917" s="63"/>
      <c r="E917" s="1"/>
      <c r="F917" s="1"/>
      <c r="G917" s="1"/>
      <c r="H917" s="1"/>
      <c r="I917" s="64"/>
      <c r="J917" s="6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9.5" customHeight="1" x14ac:dyDescent="0.3">
      <c r="A918" s="1"/>
      <c r="B918" s="1"/>
      <c r="C918" s="1"/>
      <c r="D918" s="63"/>
      <c r="E918" s="1"/>
      <c r="F918" s="1"/>
      <c r="G918" s="1"/>
      <c r="H918" s="1"/>
      <c r="I918" s="64"/>
      <c r="J918" s="6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9.5" customHeight="1" x14ac:dyDescent="0.3">
      <c r="A919" s="1"/>
      <c r="B919" s="1"/>
      <c r="C919" s="1"/>
      <c r="D919" s="63"/>
      <c r="E919" s="1"/>
      <c r="F919" s="1"/>
      <c r="G919" s="1"/>
      <c r="H919" s="1"/>
      <c r="I919" s="64"/>
      <c r="J919" s="6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9.5" customHeight="1" x14ac:dyDescent="0.3">
      <c r="A920" s="1"/>
      <c r="B920" s="1"/>
      <c r="C920" s="1"/>
      <c r="D920" s="63"/>
      <c r="E920" s="1"/>
      <c r="F920" s="1"/>
      <c r="G920" s="1"/>
      <c r="H920" s="1"/>
      <c r="I920" s="64"/>
      <c r="J920" s="6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9.5" customHeight="1" x14ac:dyDescent="0.3">
      <c r="A921" s="1"/>
      <c r="B921" s="1"/>
      <c r="C921" s="1"/>
      <c r="D921" s="63"/>
      <c r="E921" s="1"/>
      <c r="F921" s="1"/>
      <c r="G921" s="1"/>
      <c r="H921" s="1"/>
      <c r="I921" s="64"/>
      <c r="J921" s="6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9.5" customHeight="1" x14ac:dyDescent="0.3">
      <c r="A922" s="1"/>
      <c r="B922" s="1"/>
      <c r="C922" s="1"/>
      <c r="D922" s="63"/>
      <c r="E922" s="1"/>
      <c r="F922" s="1"/>
      <c r="G922" s="1"/>
      <c r="H922" s="1"/>
      <c r="I922" s="64"/>
      <c r="J922" s="6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9.5" customHeight="1" x14ac:dyDescent="0.3">
      <c r="A923" s="1"/>
      <c r="B923" s="1"/>
      <c r="C923" s="1"/>
      <c r="D923" s="63"/>
      <c r="E923" s="1"/>
      <c r="F923" s="1"/>
      <c r="G923" s="1"/>
      <c r="H923" s="1"/>
      <c r="I923" s="64"/>
      <c r="J923" s="6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9.5" customHeight="1" x14ac:dyDescent="0.3">
      <c r="A924" s="1"/>
      <c r="B924" s="1"/>
      <c r="C924" s="1"/>
      <c r="D924" s="63"/>
      <c r="E924" s="1"/>
      <c r="F924" s="1"/>
      <c r="G924" s="1"/>
      <c r="H924" s="1"/>
      <c r="I924" s="64"/>
      <c r="J924" s="6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9.5" customHeight="1" x14ac:dyDescent="0.3">
      <c r="A925" s="1"/>
      <c r="B925" s="1"/>
      <c r="C925" s="1"/>
      <c r="D925" s="63"/>
      <c r="E925" s="1"/>
      <c r="F925" s="1"/>
      <c r="G925" s="1"/>
      <c r="H925" s="1"/>
      <c r="I925" s="64"/>
      <c r="J925" s="6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9.5" customHeight="1" x14ac:dyDescent="0.3">
      <c r="A926" s="1"/>
      <c r="B926" s="1"/>
      <c r="C926" s="1"/>
      <c r="D926" s="63"/>
      <c r="E926" s="1"/>
      <c r="F926" s="1"/>
      <c r="G926" s="1"/>
      <c r="H926" s="1"/>
      <c r="I926" s="64"/>
      <c r="J926" s="6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9.5" customHeight="1" x14ac:dyDescent="0.3">
      <c r="A927" s="1"/>
      <c r="B927" s="1"/>
      <c r="C927" s="1"/>
      <c r="D927" s="63"/>
      <c r="E927" s="1"/>
      <c r="F927" s="1"/>
      <c r="G927" s="1"/>
      <c r="H927" s="1"/>
      <c r="I927" s="64"/>
      <c r="J927" s="6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9.5" customHeight="1" x14ac:dyDescent="0.3">
      <c r="A928" s="1"/>
      <c r="B928" s="1"/>
      <c r="C928" s="1"/>
      <c r="D928" s="63"/>
      <c r="E928" s="1"/>
      <c r="F928" s="1"/>
      <c r="G928" s="1"/>
      <c r="H928" s="1"/>
      <c r="I928" s="64"/>
      <c r="J928" s="6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9.5" customHeight="1" x14ac:dyDescent="0.3">
      <c r="A929" s="1"/>
      <c r="B929" s="1"/>
      <c r="C929" s="1"/>
      <c r="D929" s="63"/>
      <c r="E929" s="1"/>
      <c r="F929" s="1"/>
      <c r="G929" s="1"/>
      <c r="H929" s="1"/>
      <c r="I929" s="64"/>
      <c r="J929" s="6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9.5" customHeight="1" x14ac:dyDescent="0.3">
      <c r="A930" s="1"/>
      <c r="B930" s="1"/>
      <c r="C930" s="1"/>
      <c r="D930" s="63"/>
      <c r="E930" s="1"/>
      <c r="F930" s="1"/>
      <c r="G930" s="1"/>
      <c r="H930" s="1"/>
      <c r="I930" s="64"/>
      <c r="J930" s="6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9.5" customHeight="1" x14ac:dyDescent="0.3">
      <c r="A931" s="1"/>
      <c r="B931" s="1"/>
      <c r="C931" s="1"/>
      <c r="D931" s="63"/>
      <c r="E931" s="1"/>
      <c r="F931" s="1"/>
      <c r="G931" s="1"/>
      <c r="H931" s="1"/>
      <c r="I931" s="64"/>
      <c r="J931" s="6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9.5" customHeight="1" x14ac:dyDescent="0.3">
      <c r="A932" s="1"/>
      <c r="B932" s="1"/>
      <c r="C932" s="1"/>
      <c r="D932" s="63"/>
      <c r="E932" s="1"/>
      <c r="F932" s="1"/>
      <c r="G932" s="1"/>
      <c r="H932" s="1"/>
      <c r="I932" s="64"/>
      <c r="J932" s="6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9.5" customHeight="1" x14ac:dyDescent="0.3">
      <c r="A933" s="1"/>
      <c r="B933" s="1"/>
      <c r="C933" s="1"/>
      <c r="D933" s="63"/>
      <c r="E933" s="1"/>
      <c r="F933" s="1"/>
      <c r="G933" s="1"/>
      <c r="H933" s="1"/>
      <c r="I933" s="64"/>
      <c r="J933" s="6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9.5" customHeight="1" x14ac:dyDescent="0.3">
      <c r="A934" s="1"/>
      <c r="B934" s="1"/>
      <c r="C934" s="1"/>
      <c r="D934" s="63"/>
      <c r="E934" s="1"/>
      <c r="F934" s="1"/>
      <c r="G934" s="1"/>
      <c r="H934" s="1"/>
      <c r="I934" s="64"/>
      <c r="J934" s="6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9.5" customHeight="1" x14ac:dyDescent="0.3">
      <c r="A935" s="1"/>
      <c r="B935" s="1"/>
      <c r="C935" s="1"/>
      <c r="D935" s="63"/>
      <c r="E935" s="1"/>
      <c r="F935" s="1"/>
      <c r="G935" s="1"/>
      <c r="H935" s="1"/>
      <c r="I935" s="64"/>
      <c r="J935" s="6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9.5" customHeight="1" x14ac:dyDescent="0.3">
      <c r="A936" s="1"/>
      <c r="B936" s="1"/>
      <c r="C936" s="1"/>
      <c r="D936" s="63"/>
      <c r="E936" s="1"/>
      <c r="F936" s="1"/>
      <c r="G936" s="1"/>
      <c r="H936" s="1"/>
      <c r="I936" s="64"/>
      <c r="J936" s="6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9.5" customHeight="1" x14ac:dyDescent="0.3">
      <c r="A937" s="1"/>
      <c r="B937" s="1"/>
      <c r="C937" s="1"/>
      <c r="D937" s="63"/>
      <c r="E937" s="1"/>
      <c r="F937" s="1"/>
      <c r="G937" s="1"/>
      <c r="H937" s="1"/>
      <c r="I937" s="64"/>
      <c r="J937" s="6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9.5" customHeight="1" x14ac:dyDescent="0.3">
      <c r="A938" s="1"/>
      <c r="B938" s="1"/>
      <c r="C938" s="1"/>
      <c r="D938" s="63"/>
      <c r="E938" s="1"/>
      <c r="F938" s="1"/>
      <c r="G938" s="1"/>
      <c r="H938" s="1"/>
      <c r="I938" s="64"/>
      <c r="J938" s="6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9.5" customHeight="1" x14ac:dyDescent="0.3">
      <c r="A939" s="1"/>
      <c r="B939" s="1"/>
      <c r="C939" s="1"/>
      <c r="D939" s="63"/>
      <c r="E939" s="1"/>
      <c r="F939" s="1"/>
      <c r="G939" s="1"/>
      <c r="H939" s="1"/>
      <c r="I939" s="64"/>
      <c r="J939" s="6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9.5" customHeight="1" x14ac:dyDescent="0.3">
      <c r="A940" s="1"/>
      <c r="B940" s="1"/>
      <c r="C940" s="1"/>
      <c r="D940" s="63"/>
      <c r="E940" s="1"/>
      <c r="F940" s="1"/>
      <c r="G940" s="1"/>
      <c r="H940" s="1"/>
      <c r="I940" s="64"/>
      <c r="J940" s="6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9.5" customHeight="1" x14ac:dyDescent="0.3">
      <c r="A941" s="1"/>
      <c r="B941" s="1"/>
      <c r="C941" s="1"/>
      <c r="D941" s="63"/>
      <c r="E941" s="1"/>
      <c r="F941" s="1"/>
      <c r="G941" s="1"/>
      <c r="H941" s="1"/>
      <c r="I941" s="64"/>
      <c r="J941" s="6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9.5" customHeight="1" x14ac:dyDescent="0.3">
      <c r="A942" s="1"/>
      <c r="B942" s="1"/>
      <c r="C942" s="1"/>
      <c r="D942" s="63"/>
      <c r="E942" s="1"/>
      <c r="F942" s="1"/>
      <c r="G942" s="1"/>
      <c r="H942" s="1"/>
      <c r="I942" s="64"/>
      <c r="J942" s="6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9.5" customHeight="1" x14ac:dyDescent="0.3">
      <c r="A943" s="1"/>
      <c r="B943" s="1"/>
      <c r="C943" s="1"/>
      <c r="D943" s="63"/>
      <c r="E943" s="1"/>
      <c r="F943" s="1"/>
      <c r="G943" s="1"/>
      <c r="H943" s="1"/>
      <c r="I943" s="64"/>
      <c r="J943" s="6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9.5" customHeight="1" x14ac:dyDescent="0.3">
      <c r="A944" s="1"/>
      <c r="B944" s="1"/>
      <c r="C944" s="1"/>
      <c r="D944" s="63"/>
      <c r="E944" s="1"/>
      <c r="F944" s="1"/>
      <c r="G944" s="1"/>
      <c r="H944" s="1"/>
      <c r="I944" s="64"/>
      <c r="J944" s="6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9.5" customHeight="1" x14ac:dyDescent="0.3">
      <c r="A945" s="1"/>
      <c r="B945" s="1"/>
      <c r="C945" s="1"/>
      <c r="D945" s="63"/>
      <c r="E945" s="1"/>
      <c r="F945" s="1"/>
      <c r="G945" s="1"/>
      <c r="H945" s="1"/>
      <c r="I945" s="64"/>
      <c r="J945" s="6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9.5" customHeight="1" x14ac:dyDescent="0.3">
      <c r="A946" s="1"/>
      <c r="B946" s="1"/>
      <c r="C946" s="1"/>
      <c r="D946" s="63"/>
      <c r="E946" s="1"/>
      <c r="F946" s="1"/>
      <c r="G946" s="1"/>
      <c r="H946" s="1"/>
      <c r="I946" s="64"/>
      <c r="J946" s="6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9.5" customHeight="1" x14ac:dyDescent="0.3">
      <c r="A947" s="1"/>
      <c r="B947" s="1"/>
      <c r="C947" s="1"/>
      <c r="D947" s="63"/>
      <c r="E947" s="1"/>
      <c r="F947" s="1"/>
      <c r="G947" s="1"/>
      <c r="H947" s="1"/>
      <c r="I947" s="64"/>
      <c r="J947" s="6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9.5" customHeight="1" x14ac:dyDescent="0.3">
      <c r="A948" s="1"/>
      <c r="B948" s="1"/>
      <c r="C948" s="1"/>
      <c r="D948" s="63"/>
      <c r="E948" s="1"/>
      <c r="F948" s="1"/>
      <c r="G948" s="1"/>
      <c r="H948" s="1"/>
      <c r="I948" s="64"/>
      <c r="J948" s="6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9.5" customHeight="1" x14ac:dyDescent="0.3">
      <c r="A949" s="1"/>
      <c r="B949" s="1"/>
      <c r="C949" s="1"/>
      <c r="D949" s="63"/>
      <c r="E949" s="1"/>
      <c r="F949" s="1"/>
      <c r="G949" s="1"/>
      <c r="H949" s="1"/>
      <c r="I949" s="64"/>
      <c r="J949" s="6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9.5" customHeight="1" x14ac:dyDescent="0.3">
      <c r="A950" s="1"/>
      <c r="B950" s="1"/>
      <c r="C950" s="1"/>
      <c r="D950" s="63"/>
      <c r="E950" s="1"/>
      <c r="F950" s="1"/>
      <c r="G950" s="1"/>
      <c r="H950" s="1"/>
      <c r="I950" s="64"/>
      <c r="J950" s="6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9.5" customHeight="1" x14ac:dyDescent="0.3">
      <c r="A951" s="1"/>
      <c r="B951" s="1"/>
      <c r="C951" s="1"/>
      <c r="D951" s="63"/>
      <c r="E951" s="1"/>
      <c r="F951" s="1"/>
      <c r="G951" s="1"/>
      <c r="H951" s="1"/>
      <c r="I951" s="64"/>
      <c r="J951" s="6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9.5" customHeight="1" x14ac:dyDescent="0.3">
      <c r="A952" s="1"/>
      <c r="B952" s="1"/>
      <c r="C952" s="1"/>
      <c r="D952" s="63"/>
      <c r="E952" s="1"/>
      <c r="F952" s="1"/>
      <c r="G952" s="1"/>
      <c r="H952" s="1"/>
      <c r="I952" s="64"/>
      <c r="J952" s="6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9.5" customHeight="1" x14ac:dyDescent="0.3">
      <c r="A953" s="1"/>
      <c r="B953" s="1"/>
      <c r="C953" s="1"/>
      <c r="D953" s="63"/>
      <c r="E953" s="1"/>
      <c r="F953" s="1"/>
      <c r="G953" s="1"/>
      <c r="H953" s="1"/>
      <c r="I953" s="64"/>
      <c r="J953" s="6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9.5" customHeight="1" x14ac:dyDescent="0.3">
      <c r="A954" s="1"/>
      <c r="B954" s="1"/>
      <c r="C954" s="1"/>
      <c r="D954" s="63"/>
      <c r="E954" s="1"/>
      <c r="F954" s="1"/>
      <c r="G954" s="1"/>
      <c r="H954" s="1"/>
      <c r="I954" s="64"/>
      <c r="J954" s="6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9.5" customHeight="1" x14ac:dyDescent="0.3">
      <c r="A955" s="1"/>
      <c r="B955" s="1"/>
      <c r="C955" s="1"/>
      <c r="D955" s="63"/>
      <c r="E955" s="1"/>
      <c r="F955" s="1"/>
      <c r="G955" s="1"/>
      <c r="H955" s="1"/>
      <c r="I955" s="64"/>
      <c r="J955" s="6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9.5" customHeight="1" x14ac:dyDescent="0.3">
      <c r="A956" s="1"/>
      <c r="B956" s="1"/>
      <c r="C956" s="1"/>
      <c r="D956" s="63"/>
      <c r="E956" s="1"/>
      <c r="F956" s="1"/>
      <c r="G956" s="1"/>
      <c r="H956" s="1"/>
      <c r="I956" s="64"/>
      <c r="J956" s="6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9.5" customHeight="1" x14ac:dyDescent="0.3">
      <c r="A957" s="1"/>
      <c r="B957" s="1"/>
      <c r="C957" s="1"/>
      <c r="D957" s="63"/>
      <c r="E957" s="1"/>
      <c r="F957" s="1"/>
      <c r="G957" s="1"/>
      <c r="H957" s="1"/>
      <c r="I957" s="64"/>
      <c r="J957" s="6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9.5" customHeight="1" x14ac:dyDescent="0.3">
      <c r="A958" s="1"/>
      <c r="B958" s="1"/>
      <c r="C958" s="1"/>
      <c r="D958" s="63"/>
      <c r="E958" s="1"/>
      <c r="F958" s="1"/>
      <c r="G958" s="1"/>
      <c r="H958" s="1"/>
      <c r="I958" s="64"/>
      <c r="J958" s="6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9.5" customHeight="1" x14ac:dyDescent="0.3">
      <c r="A959" s="1"/>
      <c r="B959" s="1"/>
      <c r="C959" s="1"/>
      <c r="D959" s="63"/>
      <c r="E959" s="1"/>
      <c r="F959" s="1"/>
      <c r="G959" s="1"/>
      <c r="H959" s="1"/>
      <c r="I959" s="64"/>
      <c r="J959" s="6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9.5" customHeight="1" x14ac:dyDescent="0.3">
      <c r="A960" s="1"/>
      <c r="B960" s="1"/>
      <c r="C960" s="1"/>
      <c r="D960" s="63"/>
      <c r="E960" s="1"/>
      <c r="F960" s="1"/>
      <c r="G960" s="1"/>
      <c r="H960" s="1"/>
      <c r="I960" s="64"/>
      <c r="J960" s="6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9.5" customHeight="1" x14ac:dyDescent="0.3">
      <c r="A961" s="1"/>
      <c r="B961" s="1"/>
      <c r="C961" s="1"/>
      <c r="D961" s="63"/>
      <c r="E961" s="1"/>
      <c r="F961" s="1"/>
      <c r="G961" s="1"/>
      <c r="H961" s="1"/>
      <c r="I961" s="64"/>
      <c r="J961" s="6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9.5" customHeight="1" x14ac:dyDescent="0.3">
      <c r="A962" s="1"/>
      <c r="B962" s="1"/>
      <c r="C962" s="1"/>
      <c r="D962" s="63"/>
      <c r="E962" s="1"/>
      <c r="F962" s="1"/>
      <c r="G962" s="1"/>
      <c r="H962" s="1"/>
      <c r="I962" s="64"/>
      <c r="J962" s="6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9.5" customHeight="1" x14ac:dyDescent="0.3">
      <c r="A963" s="1"/>
      <c r="B963" s="1"/>
      <c r="C963" s="1"/>
      <c r="E963" s="1"/>
      <c r="F963" s="1"/>
      <c r="G963" s="1"/>
      <c r="H963" s="1"/>
      <c r="I963" s="64"/>
      <c r="J963" s="6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9.5" customHeight="1" x14ac:dyDescent="0.3">
      <c r="A964" s="1"/>
      <c r="B964" s="1"/>
      <c r="C964" s="1"/>
      <c r="E964" s="1"/>
      <c r="F964" s="1"/>
      <c r="G964" s="1"/>
      <c r="H964" s="1"/>
      <c r="I964" s="64"/>
      <c r="J964" s="6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9.5" customHeight="1" x14ac:dyDescent="0.3">
      <c r="A965" s="1"/>
      <c r="B965" s="1"/>
      <c r="C965" s="1"/>
      <c r="E965" s="1"/>
      <c r="F965" s="1"/>
      <c r="G965" s="1"/>
      <c r="H965" s="1"/>
      <c r="I965" s="64"/>
      <c r="J965" s="6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</sheetData>
  <mergeCells count="6">
    <mergeCell ref="A33:C33"/>
    <mergeCell ref="A34:B34"/>
    <mergeCell ref="A1:J1"/>
    <mergeCell ref="A2:J2"/>
    <mergeCell ref="B3:J3"/>
    <mergeCell ref="A7:C7"/>
  </mergeCells>
  <printOptions horizontalCentered="1"/>
  <pageMargins left="0.98425196850393704" right="0.59055118110236227" top="1.1811023622047245" bottom="0.78740157480314965" header="0" footer="0"/>
  <pageSetup paperSize="9" scale="49" orientation="portrait" r:id="rId1"/>
  <headerFooter>
    <oddHeader>&amp;C
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1000"/>
  <sheetViews>
    <sheetView showGridLines="0" workbookViewId="0"/>
  </sheetViews>
  <sheetFormatPr defaultColWidth="14.44140625" defaultRowHeight="15" customHeight="1" x14ac:dyDescent="0.25"/>
  <cols>
    <col min="1" max="1" width="1.88671875" customWidth="1"/>
    <col min="2" max="3" width="15.88671875" customWidth="1"/>
    <col min="4" max="4" width="22.88671875" customWidth="1"/>
    <col min="5" max="5" width="10.88671875" customWidth="1"/>
    <col min="6" max="6" width="18.88671875" customWidth="1"/>
    <col min="7" max="7" width="15.88671875" customWidth="1"/>
    <col min="8" max="8" width="10.88671875" customWidth="1"/>
    <col min="9" max="9" width="17.88671875" customWidth="1"/>
    <col min="10" max="10" width="10.88671875" customWidth="1"/>
    <col min="11" max="11" width="13.88671875" customWidth="1"/>
    <col min="12" max="12" width="14.88671875" customWidth="1"/>
    <col min="13" max="13" width="16.88671875" customWidth="1"/>
    <col min="14" max="14" width="1.88671875" customWidth="1"/>
    <col min="15" max="15" width="9.109375" customWidth="1"/>
    <col min="16" max="16" width="15.88671875" customWidth="1"/>
    <col min="17" max="33" width="9.109375" customWidth="1"/>
  </cols>
  <sheetData>
    <row r="1" spans="1:33" ht="9.75" customHeight="1" x14ac:dyDescent="0.25">
      <c r="A1" s="79"/>
      <c r="B1" s="79"/>
      <c r="C1" s="79"/>
      <c r="D1" s="79"/>
      <c r="E1" s="79"/>
      <c r="F1" s="79"/>
      <c r="G1" s="80"/>
      <c r="H1" s="79"/>
      <c r="I1" s="79"/>
      <c r="J1" s="79"/>
      <c r="K1" s="79"/>
      <c r="L1" s="81"/>
      <c r="M1" s="81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</row>
    <row r="2" spans="1:33" ht="30" customHeight="1" x14ac:dyDescent="0.3">
      <c r="A2" s="79"/>
      <c r="B2" s="223" t="s">
        <v>34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5"/>
      <c r="N2" s="1"/>
      <c r="O2" s="1"/>
      <c r="P2" s="1"/>
      <c r="Q2" s="1"/>
      <c r="R2" s="1"/>
      <c r="S2" s="1"/>
      <c r="T2" s="1"/>
      <c r="U2" s="1"/>
      <c r="V2" s="1"/>
      <c r="W2" s="1"/>
      <c r="X2" s="79"/>
      <c r="Y2" s="79"/>
      <c r="Z2" s="79"/>
      <c r="AA2" s="79"/>
      <c r="AB2" s="79"/>
      <c r="AC2" s="79"/>
      <c r="AD2" s="79"/>
      <c r="AE2" s="79"/>
      <c r="AF2" s="79"/>
      <c r="AG2" s="79"/>
    </row>
    <row r="3" spans="1:33" ht="30" customHeight="1" x14ac:dyDescent="0.3">
      <c r="A3" s="79"/>
      <c r="B3" s="231" t="s">
        <v>35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8"/>
      <c r="N3" s="1"/>
      <c r="O3" s="1"/>
      <c r="P3" s="1"/>
      <c r="Q3" s="1"/>
      <c r="R3" s="1"/>
      <c r="S3" s="1"/>
      <c r="T3" s="1"/>
      <c r="U3" s="1"/>
      <c r="V3" s="1"/>
      <c r="W3" s="1"/>
      <c r="X3" s="79"/>
      <c r="Y3" s="79"/>
      <c r="Z3" s="79"/>
      <c r="AA3" s="79"/>
      <c r="AB3" s="79"/>
      <c r="AC3" s="79"/>
      <c r="AD3" s="79"/>
      <c r="AE3" s="79"/>
      <c r="AF3" s="79"/>
      <c r="AG3" s="79"/>
    </row>
    <row r="4" spans="1:33" ht="49.5" customHeight="1" x14ac:dyDescent="0.3">
      <c r="A4" s="79"/>
      <c r="B4" s="2" t="e">
        <f t="shared" ref="B4:C4" si="0">#REF!</f>
        <v>#REF!</v>
      </c>
      <c r="C4" s="232" t="e">
        <f t="shared" si="0"/>
        <v>#REF!</v>
      </c>
      <c r="D4" s="233"/>
      <c r="E4" s="233"/>
      <c r="F4" s="233"/>
      <c r="G4" s="233"/>
      <c r="H4" s="233"/>
      <c r="I4" s="233"/>
      <c r="J4" s="233"/>
      <c r="K4" s="233"/>
      <c r="L4" s="233"/>
      <c r="M4" s="234"/>
      <c r="N4" s="1"/>
      <c r="O4" s="1"/>
      <c r="P4" s="1"/>
      <c r="Q4" s="1"/>
      <c r="R4" s="1"/>
      <c r="S4" s="1"/>
      <c r="T4" s="1"/>
      <c r="U4" s="1"/>
      <c r="V4" s="1"/>
      <c r="W4" s="1"/>
      <c r="X4" s="79"/>
      <c r="Y4" s="79"/>
      <c r="Z4" s="79"/>
      <c r="AA4" s="79"/>
      <c r="AB4" s="79"/>
      <c r="AC4" s="79"/>
      <c r="AD4" s="79"/>
      <c r="AE4" s="79"/>
      <c r="AF4" s="79"/>
      <c r="AG4" s="79"/>
    </row>
    <row r="5" spans="1:33" ht="24.75" customHeight="1" x14ac:dyDescent="0.3">
      <c r="A5" s="79"/>
      <c r="B5" s="27" t="s">
        <v>36</v>
      </c>
      <c r="C5" s="68" t="e">
        <f t="shared" ref="C5:C6" si="1">#REF!</f>
        <v>#REF!</v>
      </c>
      <c r="D5" s="79"/>
      <c r="E5" s="82"/>
      <c r="F5" s="82"/>
      <c r="G5" s="82"/>
      <c r="H5" s="82"/>
      <c r="I5" s="1"/>
      <c r="J5" s="82"/>
      <c r="K5" s="82"/>
      <c r="L5" s="82"/>
      <c r="M5" s="83"/>
      <c r="N5" s="1"/>
      <c r="O5" s="1"/>
      <c r="P5" s="1"/>
      <c r="Q5" s="1"/>
      <c r="R5" s="1"/>
      <c r="S5" s="1"/>
      <c r="T5" s="1"/>
      <c r="U5" s="1"/>
      <c r="V5" s="1"/>
      <c r="W5" s="1"/>
      <c r="X5" s="79"/>
      <c r="Y5" s="79"/>
      <c r="Z5" s="79"/>
      <c r="AA5" s="79"/>
      <c r="AB5" s="79"/>
      <c r="AC5" s="79"/>
      <c r="AD5" s="79"/>
      <c r="AE5" s="79"/>
      <c r="AF5" s="79"/>
      <c r="AG5" s="79"/>
    </row>
    <row r="6" spans="1:33" ht="24.75" customHeight="1" x14ac:dyDescent="0.3">
      <c r="A6" s="79"/>
      <c r="B6" s="21" t="s">
        <v>37</v>
      </c>
      <c r="C6" s="1" t="e">
        <f t="shared" si="1"/>
        <v>#REF!</v>
      </c>
      <c r="D6" s="79"/>
      <c r="E6" s="5"/>
      <c r="F6" s="5"/>
      <c r="G6" s="5"/>
      <c r="H6" s="5"/>
      <c r="I6" s="5"/>
      <c r="J6" s="5"/>
      <c r="K6" s="5"/>
      <c r="L6" s="5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79"/>
      <c r="Y6" s="79"/>
      <c r="Z6" s="79"/>
      <c r="AA6" s="79"/>
      <c r="AB6" s="79"/>
      <c r="AC6" s="79"/>
      <c r="AD6" s="79"/>
      <c r="AE6" s="79"/>
      <c r="AF6" s="79"/>
      <c r="AG6" s="79"/>
    </row>
    <row r="7" spans="1:33" ht="19.5" customHeight="1" x14ac:dyDescent="0.3">
      <c r="A7" s="79"/>
      <c r="B7" s="84" t="s">
        <v>38</v>
      </c>
      <c r="C7" s="85">
        <v>1.6500000000000001E-2</v>
      </c>
      <c r="D7" s="86" t="s">
        <v>39</v>
      </c>
      <c r="E7" s="85">
        <v>7.5999999999999998E-2</v>
      </c>
      <c r="F7" s="87"/>
      <c r="G7" s="88"/>
      <c r="H7" s="88"/>
      <c r="I7" s="88"/>
      <c r="J7" s="5"/>
      <c r="K7" s="5"/>
      <c r="L7" s="5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9.5" customHeight="1" x14ac:dyDescent="0.3">
      <c r="A8" s="79"/>
      <c r="B8" s="89" t="s">
        <v>40</v>
      </c>
      <c r="C8" s="90">
        <v>0.05</v>
      </c>
      <c r="D8" s="91">
        <f>('12C - Antigo'!PIS+'12C - Antigo'!COFINS+'12C - Antigo'!ISSQN)</f>
        <v>0.14250000000000002</v>
      </c>
      <c r="E8" s="91">
        <f>ROUND((1/(1-'12C - Antigo'!ADF))-1,4)</f>
        <v>0.16619999999999999</v>
      </c>
      <c r="F8" s="87"/>
      <c r="G8" s="10" t="s">
        <v>0</v>
      </c>
      <c r="H8" s="92">
        <v>6</v>
      </c>
      <c r="I8" s="11" t="s">
        <v>2</v>
      </c>
      <c r="J8" s="11"/>
      <c r="K8" s="11"/>
      <c r="L8" s="10" t="s">
        <v>3</v>
      </c>
      <c r="M8" s="93" t="e">
        <f>#REF!</f>
        <v>#REF!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4.5" customHeight="1" x14ac:dyDescent="0.3">
      <c r="A9" s="79"/>
      <c r="B9" s="12"/>
      <c r="C9" s="12"/>
      <c r="D9" s="12"/>
      <c r="E9" s="13"/>
      <c r="F9" s="13"/>
      <c r="G9" s="14"/>
      <c r="H9" s="13"/>
      <c r="I9" s="13"/>
      <c r="J9" s="13"/>
      <c r="K9" s="13"/>
      <c r="L9" s="13"/>
      <c r="M9" s="1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54.75" customHeight="1" x14ac:dyDescent="0.3">
      <c r="A10" s="79"/>
      <c r="B10" s="235" t="s">
        <v>4</v>
      </c>
      <c r="C10" s="236"/>
      <c r="D10" s="236"/>
      <c r="E10" s="236"/>
      <c r="F10" s="237"/>
      <c r="G10" s="94" t="s">
        <v>41</v>
      </c>
      <c r="H10" s="94" t="s">
        <v>42</v>
      </c>
      <c r="I10" s="94" t="s">
        <v>6</v>
      </c>
      <c r="J10" s="94" t="s">
        <v>43</v>
      </c>
      <c r="K10" s="94" t="s">
        <v>44</v>
      </c>
      <c r="L10" s="95" t="s">
        <v>9</v>
      </c>
      <c r="M10" s="95" t="s">
        <v>45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4.5" customHeight="1" x14ac:dyDescent="0.3">
      <c r="A11" s="79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7"/>
      <c r="M11" s="9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9.5" customHeight="1" x14ac:dyDescent="0.3">
      <c r="A12" s="79"/>
      <c r="B12" s="98"/>
      <c r="C12" s="99"/>
      <c r="D12" s="31"/>
      <c r="E12" s="31"/>
      <c r="F12" s="100"/>
      <c r="G12" s="25"/>
      <c r="H12" s="25"/>
      <c r="I12" s="25"/>
      <c r="J12" s="25"/>
      <c r="K12" s="25"/>
      <c r="L12" s="101"/>
      <c r="M12" s="10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9.5" customHeight="1" x14ac:dyDescent="0.3">
      <c r="A13" s="79"/>
      <c r="B13" s="33" t="s">
        <v>11</v>
      </c>
      <c r="C13" s="31"/>
      <c r="D13" s="31"/>
      <c r="E13" s="31"/>
      <c r="F13" s="100"/>
      <c r="G13" s="25"/>
      <c r="H13" s="25"/>
      <c r="I13" s="25"/>
      <c r="J13" s="25"/>
      <c r="K13" s="25"/>
      <c r="L13" s="101"/>
      <c r="M13" s="10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 x14ac:dyDescent="0.3">
      <c r="A14" s="79"/>
      <c r="B14" s="33"/>
      <c r="C14" s="31"/>
      <c r="D14" s="31"/>
      <c r="E14" s="31"/>
      <c r="F14" s="100"/>
      <c r="G14" s="25"/>
      <c r="H14" s="25"/>
      <c r="I14" s="25"/>
      <c r="J14" s="25"/>
      <c r="K14" s="25"/>
      <c r="L14" s="101"/>
      <c r="M14" s="10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9.5" customHeight="1" x14ac:dyDescent="0.3">
      <c r="A15" s="79"/>
      <c r="B15" s="33" t="s">
        <v>12</v>
      </c>
      <c r="C15" s="31"/>
      <c r="D15" s="31"/>
      <c r="E15" s="31"/>
      <c r="F15" s="100"/>
      <c r="G15" s="25"/>
      <c r="H15" s="25"/>
      <c r="I15" s="24"/>
      <c r="J15" s="25"/>
      <c r="K15" s="25"/>
      <c r="L15" s="101"/>
      <c r="M15" s="10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9.5" customHeight="1" x14ac:dyDescent="0.3">
      <c r="A16" s="79"/>
      <c r="B16" s="32" t="s">
        <v>46</v>
      </c>
      <c r="C16" s="77"/>
      <c r="D16" s="77"/>
      <c r="E16" s="77"/>
      <c r="F16" s="78"/>
      <c r="G16" s="25" t="s">
        <v>47</v>
      </c>
      <c r="H16" s="25">
        <v>1</v>
      </c>
      <c r="I16" s="24">
        <v>0.4</v>
      </c>
      <c r="J16" s="102">
        <f>'12C - Antigo'!t</f>
        <v>6</v>
      </c>
      <c r="K16" s="25">
        <f>ROUND(H16*I16*J16,2)</f>
        <v>2.4</v>
      </c>
      <c r="L16" s="45" t="e">
        <f>IF(H16&lt;&gt;0,VLOOKUP(G16,#REF!,2,0),0)</f>
        <v>#REF!</v>
      </c>
      <c r="M16" s="45" t="e">
        <f>ROUND(K16*L16,2)</f>
        <v>#REF!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9.5" customHeight="1" x14ac:dyDescent="0.3">
      <c r="A17" s="79"/>
      <c r="B17" s="32"/>
      <c r="C17" s="77"/>
      <c r="D17" s="77"/>
      <c r="E17" s="77"/>
      <c r="F17" s="78"/>
      <c r="G17" s="25"/>
      <c r="H17" s="25"/>
      <c r="I17" s="24"/>
      <c r="J17" s="25"/>
      <c r="K17" s="25"/>
      <c r="L17" s="45"/>
      <c r="M17" s="4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9.5" customHeight="1" x14ac:dyDescent="0.3">
      <c r="A18" s="79"/>
      <c r="B18" s="33"/>
      <c r="C18" s="31"/>
      <c r="D18" s="31"/>
      <c r="E18" s="31"/>
      <c r="F18" s="100"/>
      <c r="G18" s="25"/>
      <c r="H18" s="25"/>
      <c r="I18" s="24"/>
      <c r="J18" s="25"/>
      <c r="K18" s="25"/>
      <c r="L18" s="45"/>
      <c r="M18" s="4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9.5" customHeight="1" x14ac:dyDescent="0.3">
      <c r="A19" s="79"/>
      <c r="B19" s="33" t="s">
        <v>13</v>
      </c>
      <c r="C19" s="31"/>
      <c r="D19" s="31"/>
      <c r="E19" s="31"/>
      <c r="F19" s="100"/>
      <c r="G19" s="25"/>
      <c r="H19" s="25"/>
      <c r="I19" s="24"/>
      <c r="J19" s="25"/>
      <c r="K19" s="25"/>
      <c r="L19" s="45"/>
      <c r="M19" s="4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9.5" customHeight="1" x14ac:dyDescent="0.3">
      <c r="A20" s="79"/>
      <c r="B20" s="33" t="s">
        <v>48</v>
      </c>
      <c r="C20" s="77"/>
      <c r="D20" s="31"/>
      <c r="E20" s="31"/>
      <c r="F20" s="100"/>
      <c r="G20" s="25" t="s">
        <v>49</v>
      </c>
      <c r="H20" s="25">
        <v>1</v>
      </c>
      <c r="I20" s="24">
        <v>0.4</v>
      </c>
      <c r="J20" s="102">
        <f>'12C - Antigo'!t</f>
        <v>6</v>
      </c>
      <c r="K20" s="25">
        <f t="shared" ref="K20:K24" si="2">ROUND(H20*I20*J20,2)</f>
        <v>2.4</v>
      </c>
      <c r="L20" s="45" t="e">
        <f>IF(H20&lt;&gt;0,VLOOKUP(G20,#REF!,2,0),0)</f>
        <v>#REF!</v>
      </c>
      <c r="M20" s="45" t="e">
        <f t="shared" ref="M20:M24" si="3">ROUND(K20*L20,2)</f>
        <v>#REF!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9.5" customHeight="1" x14ac:dyDescent="0.3">
      <c r="A21" s="79"/>
      <c r="B21" s="33" t="s">
        <v>50</v>
      </c>
      <c r="C21" s="77"/>
      <c r="D21" s="31"/>
      <c r="E21" s="31"/>
      <c r="F21" s="100"/>
      <c r="G21" s="25" t="s">
        <v>49</v>
      </c>
      <c r="H21" s="25">
        <v>1</v>
      </c>
      <c r="I21" s="24">
        <v>0.4</v>
      </c>
      <c r="J21" s="102">
        <f>'12C - Antigo'!t</f>
        <v>6</v>
      </c>
      <c r="K21" s="25">
        <f t="shared" si="2"/>
        <v>2.4</v>
      </c>
      <c r="L21" s="45" t="e">
        <f>IF(H21&lt;&gt;0,VLOOKUP(G21,#REF!,2,0),0)</f>
        <v>#REF!</v>
      </c>
      <c r="M21" s="45" t="e">
        <f t="shared" si="3"/>
        <v>#REF!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9.5" customHeight="1" x14ac:dyDescent="0.3">
      <c r="A22" s="79"/>
      <c r="B22" s="33" t="s">
        <v>51</v>
      </c>
      <c r="C22" s="77"/>
      <c r="D22" s="31"/>
      <c r="E22" s="31"/>
      <c r="F22" s="100"/>
      <c r="G22" s="25" t="s">
        <v>49</v>
      </c>
      <c r="H22" s="25">
        <v>1</v>
      </c>
      <c r="I22" s="24">
        <v>0.4</v>
      </c>
      <c r="J22" s="102">
        <f>'12C - Antigo'!t</f>
        <v>6</v>
      </c>
      <c r="K22" s="25">
        <f t="shared" si="2"/>
        <v>2.4</v>
      </c>
      <c r="L22" s="45" t="e">
        <f>IF(H22&lt;&gt;0,VLOOKUP(G22,#REF!,2,0),0)</f>
        <v>#REF!</v>
      </c>
      <c r="M22" s="45" t="e">
        <f t="shared" si="3"/>
        <v>#REF!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9.5" customHeight="1" x14ac:dyDescent="0.3">
      <c r="A23" s="79"/>
      <c r="B23" s="33" t="s">
        <v>52</v>
      </c>
      <c r="C23" s="77"/>
      <c r="D23" s="31"/>
      <c r="E23" s="31"/>
      <c r="F23" s="100"/>
      <c r="G23" s="25" t="s">
        <v>53</v>
      </c>
      <c r="H23" s="25">
        <v>2</v>
      </c>
      <c r="I23" s="24">
        <v>0.4</v>
      </c>
      <c r="J23" s="102">
        <f>'12C - Antigo'!t</f>
        <v>6</v>
      </c>
      <c r="K23" s="25">
        <f t="shared" si="2"/>
        <v>4.8</v>
      </c>
      <c r="L23" s="45" t="e">
        <f>IF(H23&lt;&gt;0,VLOOKUP(G23,#REF!,2,0),0)</f>
        <v>#REF!</v>
      </c>
      <c r="M23" s="45" t="e">
        <f t="shared" si="3"/>
        <v>#REF!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9.5" customHeight="1" x14ac:dyDescent="0.3">
      <c r="A24" s="79"/>
      <c r="B24" s="33" t="s">
        <v>54</v>
      </c>
      <c r="C24" s="77"/>
      <c r="D24" s="31"/>
      <c r="E24" s="31"/>
      <c r="F24" s="100"/>
      <c r="G24" s="25" t="s">
        <v>53</v>
      </c>
      <c r="H24" s="25">
        <v>2</v>
      </c>
      <c r="I24" s="24">
        <v>0.4</v>
      </c>
      <c r="J24" s="102">
        <f>'12C - Antigo'!t</f>
        <v>6</v>
      </c>
      <c r="K24" s="25">
        <f t="shared" si="2"/>
        <v>4.8</v>
      </c>
      <c r="L24" s="45" t="e">
        <f>IF(H24&lt;&gt;0,VLOOKUP(G24,#REF!,2,0),0)</f>
        <v>#REF!</v>
      </c>
      <c r="M24" s="45" t="e">
        <f t="shared" si="3"/>
        <v>#REF!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9.5" customHeight="1" x14ac:dyDescent="0.3">
      <c r="A25" s="79"/>
      <c r="B25" s="33"/>
      <c r="C25" s="77"/>
      <c r="D25" s="31"/>
      <c r="E25" s="31"/>
      <c r="F25" s="100"/>
      <c r="G25" s="25"/>
      <c r="H25" s="25"/>
      <c r="I25" s="24"/>
      <c r="J25" s="25"/>
      <c r="K25" s="25"/>
      <c r="L25" s="45"/>
      <c r="M25" s="45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9.5" customHeight="1" x14ac:dyDescent="0.3">
      <c r="A26" s="79"/>
      <c r="B26" s="33" t="s">
        <v>14</v>
      </c>
      <c r="C26" s="77"/>
      <c r="D26" s="31"/>
      <c r="E26" s="31"/>
      <c r="F26" s="100"/>
      <c r="G26" s="25"/>
      <c r="H26" s="25"/>
      <c r="I26" s="24"/>
      <c r="J26" s="25"/>
      <c r="K26" s="25"/>
      <c r="L26" s="45"/>
      <c r="M26" s="45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9.5" customHeight="1" x14ac:dyDescent="0.3">
      <c r="A27" s="79"/>
      <c r="B27" s="33" t="s">
        <v>55</v>
      </c>
      <c r="C27" s="31"/>
      <c r="D27" s="31"/>
      <c r="E27" s="31"/>
      <c r="F27" s="100"/>
      <c r="G27" s="25" t="s">
        <v>56</v>
      </c>
      <c r="H27" s="25">
        <v>1</v>
      </c>
      <c r="I27" s="24">
        <v>0.4</v>
      </c>
      <c r="J27" s="102">
        <f>'12C - Antigo'!t</f>
        <v>6</v>
      </c>
      <c r="K27" s="25">
        <f>ROUND(H27*I27*J27,2)</f>
        <v>2.4</v>
      </c>
      <c r="L27" s="45" t="e">
        <f>IF(H27&lt;&gt;0,VLOOKUP(G27,#REF!,2,0),0)</f>
        <v>#REF!</v>
      </c>
      <c r="M27" s="45" t="e">
        <f>ROUND(K27*L27,2)</f>
        <v>#REF!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9.5" customHeight="1" x14ac:dyDescent="0.3">
      <c r="A28" s="79"/>
      <c r="B28" s="33"/>
      <c r="C28" s="31"/>
      <c r="D28" s="31"/>
      <c r="E28" s="31"/>
      <c r="F28" s="100"/>
      <c r="G28" s="103"/>
      <c r="H28" s="37"/>
      <c r="I28" s="104"/>
      <c r="J28" s="37"/>
      <c r="K28" s="37"/>
      <c r="L28" s="105"/>
      <c r="M28" s="10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24.75" customHeight="1" x14ac:dyDescent="0.3">
      <c r="A29" s="79"/>
      <c r="B29" s="33"/>
      <c r="C29" s="99"/>
      <c r="D29" s="99"/>
      <c r="E29" s="99"/>
      <c r="F29" s="106"/>
      <c r="G29" s="107" t="s">
        <v>15</v>
      </c>
      <c r="H29" s="59"/>
      <c r="I29" s="59"/>
      <c r="J29" s="59"/>
      <c r="K29" s="59"/>
      <c r="L29" s="59"/>
      <c r="M29" s="108" t="e">
        <f>SUM(M15:M27)</f>
        <v>#REF!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24.75" customHeight="1" x14ac:dyDescent="0.25">
      <c r="A30" s="109"/>
      <c r="B30" s="74" t="s">
        <v>57</v>
      </c>
      <c r="C30" s="57"/>
      <c r="D30" s="57"/>
      <c r="E30" s="110" t="e">
        <f t="shared" ref="E30:E31" si="4">#REF!</f>
        <v>#REF!</v>
      </c>
      <c r="F30" s="111" t="s">
        <v>58</v>
      </c>
      <c r="G30" s="107" t="s">
        <v>20</v>
      </c>
      <c r="H30" s="57"/>
      <c r="I30" s="57"/>
      <c r="J30" s="57"/>
      <c r="K30" s="57"/>
      <c r="L30" s="57"/>
      <c r="M30" s="108" t="e">
        <f>ROUND(M29*E30,2)</f>
        <v>#REF!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34.5" customHeight="1" x14ac:dyDescent="0.25">
      <c r="A31" s="109"/>
      <c r="B31" s="238" t="s">
        <v>59</v>
      </c>
      <c r="C31" s="229"/>
      <c r="D31" s="239"/>
      <c r="E31" s="112" t="e">
        <f t="shared" si="4"/>
        <v>#REF!</v>
      </c>
      <c r="F31" s="113" t="s">
        <v>58</v>
      </c>
      <c r="G31" s="107" t="s">
        <v>22</v>
      </c>
      <c r="H31" s="57"/>
      <c r="I31" s="57"/>
      <c r="J31" s="57"/>
      <c r="K31" s="57"/>
      <c r="L31" s="57"/>
      <c r="M31" s="108" t="e">
        <f>ROUND(M29*E31,2)</f>
        <v>#REF!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24.75" customHeight="1" x14ac:dyDescent="0.25">
      <c r="A32" s="109"/>
      <c r="B32" s="240" t="s">
        <v>60</v>
      </c>
      <c r="C32" s="229"/>
      <c r="D32" s="239"/>
      <c r="E32" s="114"/>
      <c r="F32" s="115"/>
      <c r="G32" s="107" t="s">
        <v>61</v>
      </c>
      <c r="H32" s="57"/>
      <c r="I32" s="57"/>
      <c r="J32" s="57"/>
      <c r="K32" s="57"/>
      <c r="L32" s="57"/>
      <c r="M32" s="108" t="e">
        <f>SUM(M29:M31)</f>
        <v>#REF!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54.75" customHeight="1" x14ac:dyDescent="0.3">
      <c r="A33" s="79"/>
      <c r="B33" s="33" t="s">
        <v>62</v>
      </c>
      <c r="C33" s="31"/>
      <c r="D33" s="31"/>
      <c r="E33" s="31"/>
      <c r="F33" s="100"/>
      <c r="G33" s="116"/>
      <c r="H33" s="117" t="s">
        <v>42</v>
      </c>
      <c r="I33" s="117" t="s">
        <v>6</v>
      </c>
      <c r="J33" s="117" t="s">
        <v>43</v>
      </c>
      <c r="K33" s="117" t="s">
        <v>63</v>
      </c>
      <c r="L33" s="118" t="s">
        <v>9</v>
      </c>
      <c r="M33" s="118" t="s">
        <v>45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9.5" customHeight="1" x14ac:dyDescent="0.3">
      <c r="A34" s="79"/>
      <c r="B34" s="33"/>
      <c r="C34" s="31"/>
      <c r="D34" s="31"/>
      <c r="E34" s="31"/>
      <c r="F34" s="100"/>
      <c r="G34" s="116"/>
      <c r="H34" s="25"/>
      <c r="I34" s="24"/>
      <c r="J34" s="25"/>
      <c r="K34" s="25"/>
      <c r="L34" s="101"/>
      <c r="M34" s="10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9.5" customHeight="1" x14ac:dyDescent="0.3">
      <c r="A35" s="79"/>
      <c r="B35" s="33" t="s">
        <v>64</v>
      </c>
      <c r="C35" s="31"/>
      <c r="D35" s="31"/>
      <c r="E35" s="31"/>
      <c r="F35" s="100"/>
      <c r="G35" s="66"/>
      <c r="H35" s="25"/>
      <c r="I35" s="24"/>
      <c r="J35" s="25"/>
      <c r="K35" s="25"/>
      <c r="L35" s="101"/>
      <c r="M35" s="10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9.5" customHeight="1" x14ac:dyDescent="0.3">
      <c r="A36" s="79"/>
      <c r="B36" s="32" t="s">
        <v>65</v>
      </c>
      <c r="C36" s="31"/>
      <c r="D36" s="31"/>
      <c r="E36" s="31"/>
      <c r="F36" s="100"/>
      <c r="G36" s="119" t="s">
        <v>66</v>
      </c>
      <c r="H36" s="25">
        <v>1</v>
      </c>
      <c r="I36" s="24">
        <v>0.4</v>
      </c>
      <c r="J36" s="102">
        <f>'12C - Antigo'!t</f>
        <v>6</v>
      </c>
      <c r="K36" s="25">
        <f t="shared" ref="K36:K37" si="5">H36*I36*J36</f>
        <v>2.4000000000000004</v>
      </c>
      <c r="L36" s="45" t="e">
        <f>IF(H36&lt;&gt;0,VLOOKUP(G36,#REF!,2,0),0)</f>
        <v>#REF!</v>
      </c>
      <c r="M36" s="45" t="e">
        <f t="shared" ref="M36:M37" si="6">ROUND(K36*L36,2)</f>
        <v>#REF!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9.5" customHeight="1" x14ac:dyDescent="0.3">
      <c r="A37" s="79"/>
      <c r="B37" s="32" t="s">
        <v>67</v>
      </c>
      <c r="C37" s="31"/>
      <c r="D37" s="31"/>
      <c r="E37" s="31"/>
      <c r="F37" s="100"/>
      <c r="G37" s="119" t="s">
        <v>68</v>
      </c>
      <c r="H37" s="25">
        <v>1</v>
      </c>
      <c r="I37" s="24">
        <v>0.4</v>
      </c>
      <c r="J37" s="102">
        <f>'12C - Antigo'!t</f>
        <v>6</v>
      </c>
      <c r="K37" s="25">
        <f t="shared" si="5"/>
        <v>2.4000000000000004</v>
      </c>
      <c r="L37" s="45" t="e">
        <f>IF(H37&lt;&gt;0,VLOOKUP(G37,#REF!,2,0),0)</f>
        <v>#REF!</v>
      </c>
      <c r="M37" s="45" t="e">
        <f t="shared" si="6"/>
        <v>#REF!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9.5" customHeight="1" x14ac:dyDescent="0.3">
      <c r="A38" s="79"/>
      <c r="B38" s="33"/>
      <c r="C38" s="31"/>
      <c r="D38" s="31"/>
      <c r="E38" s="31"/>
      <c r="F38" s="100"/>
      <c r="G38" s="119"/>
      <c r="H38" s="25"/>
      <c r="I38" s="24"/>
      <c r="J38" s="25"/>
      <c r="K38" s="25"/>
      <c r="L38" s="101"/>
      <c r="M38" s="10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9.5" customHeight="1" x14ac:dyDescent="0.3">
      <c r="A39" s="79"/>
      <c r="B39" s="33" t="s">
        <v>69</v>
      </c>
      <c r="C39" s="31"/>
      <c r="D39" s="31"/>
      <c r="E39" s="31"/>
      <c r="F39" s="100"/>
      <c r="G39" s="66"/>
      <c r="H39" s="25"/>
      <c r="I39" s="24"/>
      <c r="J39" s="25"/>
      <c r="K39" s="25"/>
      <c r="L39" s="101"/>
      <c r="M39" s="10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9.5" customHeight="1" x14ac:dyDescent="0.3">
      <c r="A40" s="79"/>
      <c r="B40" s="33" t="s">
        <v>70</v>
      </c>
      <c r="C40" s="1"/>
      <c r="D40" s="1"/>
      <c r="E40" s="1"/>
      <c r="F40" s="120"/>
      <c r="G40" s="66" t="s">
        <v>71</v>
      </c>
      <c r="H40" s="25">
        <v>1</v>
      </c>
      <c r="I40" s="24">
        <v>0.4</v>
      </c>
      <c r="J40" s="102">
        <f>'12C - Antigo'!t</f>
        <v>6</v>
      </c>
      <c r="K40" s="22">
        <f t="shared" ref="K40:K41" si="7">H40*I40*J40</f>
        <v>2.4000000000000004</v>
      </c>
      <c r="L40" s="26" t="e">
        <f>IF(H40&lt;&gt;0,VLOOKUP(G40,#REF!,2,0),0)</f>
        <v>#REF!</v>
      </c>
      <c r="M40" s="26" t="e">
        <f t="shared" ref="M40:M41" si="8">ROUND(K40*L40,2)</f>
        <v>#REF!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9.5" customHeight="1" x14ac:dyDescent="0.3">
      <c r="A41" s="79"/>
      <c r="B41" s="33" t="s">
        <v>72</v>
      </c>
      <c r="C41" s="31"/>
      <c r="D41" s="31"/>
      <c r="E41" s="31"/>
      <c r="F41" s="100"/>
      <c r="G41" s="121" t="s">
        <v>73</v>
      </c>
      <c r="H41" s="25">
        <v>1</v>
      </c>
      <c r="I41" s="24">
        <v>0.4</v>
      </c>
      <c r="J41" s="102">
        <f>'12C - Antigo'!t</f>
        <v>6</v>
      </c>
      <c r="K41" s="22">
        <f t="shared" si="7"/>
        <v>2.4000000000000004</v>
      </c>
      <c r="L41" s="26" t="e">
        <f>IF(H41&lt;&gt;0,VLOOKUP(G41,#REF!,2,0),0)</f>
        <v>#REF!</v>
      </c>
      <c r="M41" s="26" t="e">
        <f t="shared" si="8"/>
        <v>#REF!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9.5" customHeight="1" x14ac:dyDescent="0.3">
      <c r="A42" s="122"/>
      <c r="B42" s="241"/>
      <c r="C42" s="233"/>
      <c r="D42" s="233"/>
      <c r="E42" s="233"/>
      <c r="F42" s="234"/>
      <c r="G42" s="119"/>
      <c r="H42" s="25"/>
      <c r="I42" s="24"/>
      <c r="J42" s="25"/>
      <c r="K42" s="25"/>
      <c r="L42" s="45"/>
      <c r="M42" s="45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</row>
    <row r="43" spans="1:33" ht="19.5" customHeight="1" x14ac:dyDescent="0.3">
      <c r="A43" s="1"/>
      <c r="B43" s="21" t="s">
        <v>74</v>
      </c>
      <c r="C43" s="1"/>
      <c r="D43" s="1"/>
      <c r="E43" s="1"/>
      <c r="F43" s="120"/>
      <c r="G43" s="66"/>
      <c r="H43" s="25"/>
      <c r="I43" s="24"/>
      <c r="J43" s="25"/>
      <c r="K43" s="25"/>
      <c r="L43" s="45"/>
      <c r="M43" s="45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9.5" customHeight="1" x14ac:dyDescent="0.3">
      <c r="A44" s="31"/>
      <c r="B44" s="27" t="s">
        <v>75</v>
      </c>
      <c r="C44" s="47"/>
      <c r="D44" s="47"/>
      <c r="E44" s="47"/>
      <c r="F44" s="70"/>
      <c r="G44" s="67" t="s">
        <v>76</v>
      </c>
      <c r="H44" s="22">
        <v>1</v>
      </c>
      <c r="I44" s="28">
        <v>0.4</v>
      </c>
      <c r="J44" s="102">
        <f>'12C - Antigo'!t</f>
        <v>6</v>
      </c>
      <c r="K44" s="22">
        <f>H44*(I44)*J44</f>
        <v>2.4000000000000004</v>
      </c>
      <c r="L44" s="26" t="e">
        <f>IF(G44&lt;&gt;0,VLOOKUP(G44,#REF!,2,0),0)</f>
        <v>#REF!</v>
      </c>
      <c r="M44" s="26" t="e">
        <f>ROUND(K44*L44,2)</f>
        <v>#REF!</v>
      </c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</row>
    <row r="45" spans="1:33" ht="11.25" customHeight="1" x14ac:dyDescent="0.3">
      <c r="A45" s="31"/>
      <c r="B45" s="27"/>
      <c r="C45" s="47"/>
      <c r="D45" s="47"/>
      <c r="E45" s="47"/>
      <c r="F45" s="47"/>
      <c r="G45" s="67"/>
      <c r="H45" s="22"/>
      <c r="I45" s="28"/>
      <c r="J45" s="22"/>
      <c r="K45" s="22"/>
      <c r="L45" s="26"/>
      <c r="M45" s="26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</row>
    <row r="46" spans="1:33" ht="19.5" customHeight="1" x14ac:dyDescent="0.3">
      <c r="A46" s="1"/>
      <c r="B46" s="21" t="s">
        <v>77</v>
      </c>
      <c r="C46" s="1"/>
      <c r="D46" s="1"/>
      <c r="E46" s="1"/>
      <c r="F46" s="120"/>
      <c r="G46" s="67"/>
      <c r="H46" s="22"/>
      <c r="I46" s="28"/>
      <c r="J46" s="22"/>
      <c r="K46" s="22"/>
      <c r="L46" s="26"/>
      <c r="M46" s="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9.5" customHeight="1" x14ac:dyDescent="0.3">
      <c r="A47" s="31"/>
      <c r="B47" s="27" t="s">
        <v>78</v>
      </c>
      <c r="C47" s="1"/>
      <c r="D47" s="1"/>
      <c r="E47" s="1"/>
      <c r="F47" s="120"/>
      <c r="G47" s="67" t="s">
        <v>79</v>
      </c>
      <c r="H47" s="22">
        <v>1</v>
      </c>
      <c r="I47" s="28">
        <v>0.4</v>
      </c>
      <c r="J47" s="102">
        <f>'12C - Antigo'!t</f>
        <v>6</v>
      </c>
      <c r="K47" s="22">
        <f>H47*(I47)*J47</f>
        <v>2.4000000000000004</v>
      </c>
      <c r="L47" s="26" t="e">
        <f>IF(G47&lt;&gt;0,VLOOKUP(G47,#REF!,2,0),0)</f>
        <v>#REF!</v>
      </c>
      <c r="M47" s="26" t="e">
        <f>ROUND(K47*L47,2)</f>
        <v>#REF!</v>
      </c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</row>
    <row r="48" spans="1:33" ht="19.5" customHeight="1" x14ac:dyDescent="0.3">
      <c r="A48" s="122"/>
      <c r="B48" s="123"/>
      <c r="C48" s="77"/>
      <c r="D48" s="77"/>
      <c r="E48" s="77"/>
      <c r="F48" s="77"/>
      <c r="G48" s="119"/>
      <c r="H48" s="25"/>
      <c r="I48" s="24"/>
      <c r="J48" s="25"/>
      <c r="K48" s="25"/>
      <c r="L48" s="45"/>
      <c r="M48" s="45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</row>
    <row r="49" spans="1:33" ht="19.5" customHeight="1" x14ac:dyDescent="0.3">
      <c r="A49" s="79"/>
      <c r="B49" s="21"/>
      <c r="C49" s="1"/>
      <c r="D49" s="1"/>
      <c r="E49" s="1"/>
      <c r="F49" s="1"/>
      <c r="G49" s="124"/>
      <c r="H49" s="37"/>
      <c r="I49" s="104"/>
      <c r="J49" s="37"/>
      <c r="K49" s="37"/>
      <c r="L49" s="38"/>
      <c r="M49" s="125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24.75" customHeight="1" x14ac:dyDescent="0.3">
      <c r="A50" s="79"/>
      <c r="B50" s="21"/>
      <c r="C50" s="1"/>
      <c r="D50" s="1"/>
      <c r="E50" s="1"/>
      <c r="F50" s="1"/>
      <c r="G50" s="126" t="s">
        <v>24</v>
      </c>
      <c r="H50" s="50"/>
      <c r="I50" s="50"/>
      <c r="J50" s="50"/>
      <c r="K50" s="50"/>
      <c r="L50" s="127"/>
      <c r="M50" s="43" t="e">
        <f>SUM(M34:M48)</f>
        <v>#REF!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24.75" customHeight="1" x14ac:dyDescent="0.3">
      <c r="A51" s="79"/>
      <c r="B51" s="242" t="s">
        <v>60</v>
      </c>
      <c r="C51" s="229"/>
      <c r="D51" s="229"/>
      <c r="E51" s="128"/>
      <c r="F51" s="129"/>
      <c r="G51" s="126" t="s">
        <v>80</v>
      </c>
      <c r="H51" s="52"/>
      <c r="I51" s="52"/>
      <c r="J51" s="52"/>
      <c r="K51" s="52"/>
      <c r="L51" s="130"/>
      <c r="M51" s="43" t="e">
        <f>M32+M50</f>
        <v>#REF!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24.75" customHeight="1" x14ac:dyDescent="0.3">
      <c r="A52" s="79"/>
      <c r="B52" s="221" t="s">
        <v>81</v>
      </c>
      <c r="C52" s="229"/>
      <c r="D52" s="229"/>
      <c r="E52" s="131" t="e">
        <f>#REF!</f>
        <v>#REF!</v>
      </c>
      <c r="F52" s="132" t="s">
        <v>82</v>
      </c>
      <c r="G52" s="126" t="s">
        <v>83</v>
      </c>
      <c r="H52" s="11"/>
      <c r="I52" s="53"/>
      <c r="J52" s="53"/>
      <c r="K52" s="53"/>
      <c r="L52" s="133"/>
      <c r="M52" s="134" t="e">
        <f>TRUNC(E52*(+M51),2)</f>
        <v>#REF!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24.75" customHeight="1" x14ac:dyDescent="0.3">
      <c r="A53" s="79"/>
      <c r="B53" s="135" t="s">
        <v>84</v>
      </c>
      <c r="C53" s="52"/>
      <c r="D53" s="52"/>
      <c r="E53" s="136">
        <f>ROUND((1+'12C - Antigo'!DF)*'12C - Antigo'!PIS+(1+'12C - Antigo'!DF)*'12C - Antigo'!COFINS,4)</f>
        <v>0.1079</v>
      </c>
      <c r="F53" s="137" t="s">
        <v>85</v>
      </c>
      <c r="G53" s="126" t="s">
        <v>86</v>
      </c>
      <c r="H53" s="138"/>
      <c r="I53" s="138"/>
      <c r="J53" s="50"/>
      <c r="K53" s="50"/>
      <c r="L53" s="127"/>
      <c r="M53" s="43" t="e">
        <f>TRUNC(E53*(+M51+M52),2)</f>
        <v>#REF!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24.75" customHeight="1" x14ac:dyDescent="0.3">
      <c r="A54" s="79"/>
      <c r="B54" s="135" t="s">
        <v>87</v>
      </c>
      <c r="C54" s="52"/>
      <c r="D54" s="139">
        <f>'12C - Antigo'!ISSQN</f>
        <v>0.05</v>
      </c>
      <c r="E54" s="136">
        <f>ROUND((1+'12C - Antigo'!DF)*'12C - Antigo'!ISSQN,4)</f>
        <v>5.8299999999999998E-2</v>
      </c>
      <c r="F54" s="137" t="s">
        <v>85</v>
      </c>
      <c r="G54" s="126" t="s">
        <v>88</v>
      </c>
      <c r="H54" s="138"/>
      <c r="I54" s="138"/>
      <c r="J54" s="50"/>
      <c r="K54" s="50"/>
      <c r="L54" s="127"/>
      <c r="M54" s="43" t="e">
        <f>TRUNC(E54*(+M51+M52),2)</f>
        <v>#REF!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24.75" customHeight="1" x14ac:dyDescent="0.3">
      <c r="A55" s="79"/>
      <c r="B55" s="135" t="s">
        <v>89</v>
      </c>
      <c r="C55" s="52"/>
      <c r="D55" s="52"/>
      <c r="E55" s="5"/>
      <c r="F55" s="137"/>
      <c r="G55" s="126" t="s">
        <v>90</v>
      </c>
      <c r="H55" s="52"/>
      <c r="I55" s="50"/>
      <c r="J55" s="50"/>
      <c r="K55" s="50"/>
      <c r="L55" s="127"/>
      <c r="M55" s="43" t="e">
        <f>SUM(M51:M54)</f>
        <v>#REF!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24.75" customHeight="1" x14ac:dyDescent="0.3">
      <c r="A56" s="79"/>
      <c r="B56" s="74" t="s">
        <v>91</v>
      </c>
      <c r="C56" s="57"/>
      <c r="D56" s="57"/>
      <c r="E56" s="57"/>
      <c r="F56" s="57"/>
      <c r="G56" s="58"/>
      <c r="H56" s="59"/>
      <c r="I56" s="59"/>
      <c r="J56" s="59"/>
      <c r="K56" s="59"/>
      <c r="L56" s="140"/>
      <c r="M56" s="108" t="e">
        <f>TRUNC(M55/'12C - Antigo'!t,2)</f>
        <v>#REF!</v>
      </c>
      <c r="N56" s="1"/>
      <c r="O56" s="1"/>
      <c r="P56" s="79"/>
      <c r="Q56" s="79"/>
      <c r="R56" s="79"/>
      <c r="S56" s="79"/>
      <c r="T56" s="79"/>
      <c r="U56" s="79"/>
      <c r="V56" s="79"/>
      <c r="W56" s="79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24.75" customHeight="1" x14ac:dyDescent="0.3">
      <c r="A57" s="79"/>
      <c r="B57" s="141" t="s">
        <v>92</v>
      </c>
      <c r="C57" s="135"/>
      <c r="D57" s="52"/>
      <c r="E57" s="52"/>
      <c r="F57" s="142"/>
      <c r="G57" s="143" t="s">
        <v>93</v>
      </c>
      <c r="H57" s="144" t="s">
        <v>94</v>
      </c>
      <c r="I57" s="144" t="s">
        <v>95</v>
      </c>
      <c r="J57" s="139">
        <f>E53+E54</f>
        <v>0.16619999999999999</v>
      </c>
      <c r="K57" s="243" t="s">
        <v>96</v>
      </c>
      <c r="L57" s="239"/>
      <c r="M57" s="145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4.5" customHeight="1" x14ac:dyDescent="0.3">
      <c r="A58" s="79"/>
      <c r="B58" s="238" t="e">
        <f>#REF!</f>
        <v>#REF!</v>
      </c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2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</row>
    <row r="59" spans="1:33" ht="9.75" customHeight="1" x14ac:dyDescent="0.3">
      <c r="A59" s="79"/>
      <c r="B59" s="1"/>
      <c r="C59" s="1"/>
      <c r="D59" s="61"/>
      <c r="E59" s="61"/>
      <c r="F59" s="61"/>
      <c r="G59" s="61"/>
      <c r="H59" s="61"/>
      <c r="I59" s="61"/>
      <c r="J59" s="61"/>
      <c r="K59" s="61"/>
      <c r="L59" s="61"/>
      <c r="M59" s="62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</row>
    <row r="60" spans="1:33" ht="19.5" customHeight="1" x14ac:dyDescent="0.25">
      <c r="A60" s="79"/>
      <c r="B60" s="5"/>
      <c r="C60" s="5"/>
      <c r="D60" s="79"/>
      <c r="E60" s="79"/>
      <c r="F60" s="76"/>
      <c r="G60" s="5"/>
      <c r="H60" s="79"/>
      <c r="I60" s="79"/>
      <c r="J60" s="79"/>
      <c r="K60" s="79"/>
      <c r="L60" s="81"/>
      <c r="M60" s="146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</row>
    <row r="61" spans="1:33" ht="19.5" customHeight="1" x14ac:dyDescent="0.25">
      <c r="A61" s="79"/>
      <c r="B61" s="5"/>
      <c r="C61" s="5"/>
      <c r="D61" s="79"/>
      <c r="E61" s="79"/>
      <c r="F61" s="76"/>
      <c r="G61" s="5"/>
      <c r="H61" s="79"/>
      <c r="I61" s="79"/>
      <c r="J61" s="79"/>
      <c r="K61" s="79"/>
      <c r="L61" s="81"/>
      <c r="M61" s="146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</row>
    <row r="62" spans="1:33" ht="19.5" customHeight="1" x14ac:dyDescent="0.25">
      <c r="A62" s="79"/>
      <c r="B62" s="79"/>
      <c r="C62" s="79"/>
      <c r="D62" s="79"/>
      <c r="E62" s="79"/>
      <c r="F62" s="147"/>
      <c r="G62" s="79"/>
      <c r="H62" s="79"/>
      <c r="I62" s="79"/>
      <c r="J62" s="79"/>
      <c r="K62" s="79"/>
      <c r="L62" s="81"/>
      <c r="M62" s="146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</row>
    <row r="63" spans="1:33" ht="19.5" customHeight="1" x14ac:dyDescent="0.25">
      <c r="A63" s="79"/>
      <c r="B63" s="79"/>
      <c r="C63" s="79"/>
      <c r="D63" s="79"/>
      <c r="E63" s="79"/>
      <c r="F63" s="147"/>
      <c r="G63" s="79"/>
      <c r="H63" s="79"/>
      <c r="I63" s="79"/>
      <c r="J63" s="79"/>
      <c r="K63" s="79"/>
      <c r="L63" s="81"/>
      <c r="M63" s="146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</row>
    <row r="64" spans="1:33" ht="19.5" customHeight="1" x14ac:dyDescent="0.25">
      <c r="A64" s="79"/>
      <c r="B64" s="79"/>
      <c r="C64" s="79"/>
      <c r="D64" s="79"/>
      <c r="E64" s="79"/>
      <c r="F64" s="79"/>
      <c r="G64" s="80"/>
      <c r="H64" s="79"/>
      <c r="I64" s="79"/>
      <c r="J64" s="79"/>
      <c r="K64" s="79"/>
      <c r="L64" s="81"/>
      <c r="M64" s="146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</row>
    <row r="65" spans="1:33" ht="19.5" customHeight="1" x14ac:dyDescent="0.25">
      <c r="A65" s="79"/>
      <c r="B65" s="79"/>
      <c r="C65" s="79"/>
      <c r="D65" s="148"/>
      <c r="E65" s="230"/>
      <c r="F65" s="227"/>
      <c r="G65" s="80"/>
      <c r="H65" s="79"/>
      <c r="I65" s="79"/>
      <c r="J65" s="79"/>
      <c r="K65" s="79"/>
      <c r="L65" s="81"/>
      <c r="M65" s="81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</row>
    <row r="66" spans="1:33" ht="19.5" customHeight="1" x14ac:dyDescent="0.25">
      <c r="A66" s="79"/>
      <c r="B66" s="79"/>
      <c r="C66" s="79"/>
      <c r="D66" s="79"/>
      <c r="E66" s="79"/>
      <c r="F66" s="148"/>
      <c r="G66" s="80"/>
      <c r="H66" s="79"/>
      <c r="I66" s="79"/>
      <c r="J66" s="79"/>
      <c r="K66" s="79"/>
      <c r="L66" s="81"/>
      <c r="M66" s="81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</row>
    <row r="67" spans="1:33" ht="19.5" customHeight="1" x14ac:dyDescent="0.25">
      <c r="A67" s="79"/>
      <c r="B67" s="79"/>
      <c r="C67" s="79"/>
      <c r="D67" s="79"/>
      <c r="E67" s="79"/>
      <c r="F67" s="148"/>
      <c r="G67" s="80"/>
      <c r="H67" s="79"/>
      <c r="I67" s="79"/>
      <c r="J67" s="79"/>
      <c r="K67" s="230"/>
      <c r="L67" s="227"/>
      <c r="M67" s="81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</row>
    <row r="68" spans="1:33" ht="19.5" customHeight="1" x14ac:dyDescent="0.25">
      <c r="A68" s="79"/>
      <c r="B68" s="79"/>
      <c r="C68" s="79"/>
      <c r="D68" s="79"/>
      <c r="E68" s="79"/>
      <c r="F68" s="150"/>
      <c r="G68" s="80"/>
      <c r="H68" s="79"/>
      <c r="I68" s="148"/>
      <c r="J68" s="79"/>
      <c r="K68" s="79"/>
      <c r="L68" s="81"/>
      <c r="M68" s="81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</row>
    <row r="69" spans="1:33" ht="19.5" customHeight="1" x14ac:dyDescent="0.25">
      <c r="A69" s="79"/>
      <c r="B69" s="79"/>
      <c r="C69" s="79"/>
      <c r="D69" s="79"/>
      <c r="E69" s="79"/>
      <c r="F69" s="79"/>
      <c r="G69" s="80"/>
      <c r="H69" s="79"/>
      <c r="I69" s="79"/>
      <c r="J69" s="79"/>
      <c r="K69" s="79"/>
      <c r="L69" s="81"/>
      <c r="M69" s="81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</row>
    <row r="70" spans="1:33" ht="19.5" customHeight="1" x14ac:dyDescent="0.25">
      <c r="A70" s="79"/>
      <c r="B70" s="79"/>
      <c r="C70" s="79"/>
      <c r="D70" s="79"/>
      <c r="E70" s="79"/>
      <c r="F70" s="148"/>
      <c r="G70" s="149"/>
      <c r="H70" s="79"/>
      <c r="I70" s="79"/>
      <c r="J70" s="79"/>
      <c r="K70" s="79"/>
      <c r="L70" s="81"/>
      <c r="M70" s="81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</row>
    <row r="71" spans="1:33" ht="19.5" customHeight="1" x14ac:dyDescent="0.25">
      <c r="A71" s="79"/>
      <c r="B71" s="79"/>
      <c r="C71" s="79"/>
      <c r="D71" s="79"/>
      <c r="E71" s="79"/>
      <c r="F71" s="79"/>
      <c r="G71" s="80"/>
      <c r="H71" s="79"/>
      <c r="I71" s="79"/>
      <c r="J71" s="79"/>
      <c r="K71" s="79"/>
      <c r="L71" s="81"/>
      <c r="M71" s="81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</row>
    <row r="72" spans="1:33" ht="19.5" customHeight="1" x14ac:dyDescent="0.25">
      <c r="A72" s="79"/>
      <c r="B72" s="79"/>
      <c r="C72" s="79"/>
      <c r="D72" s="79"/>
      <c r="E72" s="79"/>
      <c r="F72" s="79"/>
      <c r="G72" s="80"/>
      <c r="H72" s="79"/>
      <c r="I72" s="79"/>
      <c r="J72" s="79"/>
      <c r="K72" s="79"/>
      <c r="L72" s="81"/>
      <c r="M72" s="81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</row>
    <row r="73" spans="1:33" ht="19.5" customHeight="1" x14ac:dyDescent="0.25">
      <c r="A73" s="79"/>
      <c r="B73" s="79"/>
      <c r="C73" s="79"/>
      <c r="D73" s="79"/>
      <c r="E73" s="79"/>
      <c r="F73" s="79"/>
      <c r="G73" s="80"/>
      <c r="H73" s="79"/>
      <c r="I73" s="79"/>
      <c r="J73" s="79"/>
      <c r="K73" s="79"/>
      <c r="L73" s="81"/>
      <c r="M73" s="81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</row>
    <row r="74" spans="1:33" ht="19.5" customHeight="1" x14ac:dyDescent="0.25">
      <c r="A74" s="79"/>
      <c r="B74" s="79"/>
      <c r="C74" s="79"/>
      <c r="D74" s="79"/>
      <c r="E74" s="79"/>
      <c r="F74" s="79"/>
      <c r="G74" s="80"/>
      <c r="H74" s="79"/>
      <c r="I74" s="79"/>
      <c r="J74" s="79"/>
      <c r="K74" s="79"/>
      <c r="L74" s="81"/>
      <c r="M74" s="81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</row>
    <row r="75" spans="1:33" ht="19.5" customHeight="1" x14ac:dyDescent="0.25">
      <c r="A75" s="79"/>
      <c r="B75" s="79"/>
      <c r="C75" s="79"/>
      <c r="D75" s="79"/>
      <c r="E75" s="79"/>
      <c r="F75" s="79"/>
      <c r="G75" s="80"/>
      <c r="H75" s="79"/>
      <c r="I75" s="79"/>
      <c r="J75" s="79"/>
      <c r="K75" s="79"/>
      <c r="L75" s="81"/>
      <c r="M75" s="81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</row>
    <row r="76" spans="1:33" ht="19.5" customHeight="1" x14ac:dyDescent="0.25">
      <c r="A76" s="79"/>
      <c r="B76" s="79"/>
      <c r="C76" s="79"/>
      <c r="D76" s="79"/>
      <c r="E76" s="79"/>
      <c r="F76" s="79"/>
      <c r="G76" s="80"/>
      <c r="H76" s="79"/>
      <c r="I76" s="79"/>
      <c r="J76" s="79"/>
      <c r="K76" s="79"/>
      <c r="L76" s="81"/>
      <c r="M76" s="81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</row>
    <row r="77" spans="1:33" ht="19.5" customHeight="1" x14ac:dyDescent="0.25">
      <c r="A77" s="79"/>
      <c r="B77" s="79"/>
      <c r="C77" s="79"/>
      <c r="D77" s="79"/>
      <c r="E77" s="79"/>
      <c r="F77" s="79"/>
      <c r="G77" s="80"/>
      <c r="H77" s="79"/>
      <c r="I77" s="79"/>
      <c r="J77" s="79"/>
      <c r="K77" s="79"/>
      <c r="L77" s="81"/>
      <c r="M77" s="81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</row>
    <row r="78" spans="1:33" ht="19.5" customHeight="1" x14ac:dyDescent="0.25">
      <c r="A78" s="79"/>
      <c r="B78" s="79"/>
      <c r="C78" s="79"/>
      <c r="D78" s="79"/>
      <c r="E78" s="79"/>
      <c r="F78" s="79"/>
      <c r="G78" s="80"/>
      <c r="H78" s="79"/>
      <c r="I78" s="79"/>
      <c r="J78" s="79"/>
      <c r="K78" s="79"/>
      <c r="L78" s="81"/>
      <c r="M78" s="81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</row>
    <row r="79" spans="1:33" ht="19.5" customHeight="1" x14ac:dyDescent="0.25">
      <c r="A79" s="79"/>
      <c r="B79" s="79"/>
      <c r="C79" s="79"/>
      <c r="D79" s="79"/>
      <c r="E79" s="79"/>
      <c r="F79" s="79"/>
      <c r="G79" s="80"/>
      <c r="H79" s="79"/>
      <c r="I79" s="79"/>
      <c r="J79" s="79"/>
      <c r="K79" s="79"/>
      <c r="L79" s="81"/>
      <c r="M79" s="81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</row>
    <row r="80" spans="1:33" ht="19.5" customHeight="1" x14ac:dyDescent="0.25">
      <c r="A80" s="79"/>
      <c r="B80" s="79"/>
      <c r="C80" s="79"/>
      <c r="D80" s="79"/>
      <c r="E80" s="79"/>
      <c r="F80" s="79"/>
      <c r="G80" s="80"/>
      <c r="H80" s="79"/>
      <c r="I80" s="79"/>
      <c r="J80" s="79"/>
      <c r="K80" s="79"/>
      <c r="L80" s="81"/>
      <c r="M80" s="81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</row>
    <row r="81" spans="1:33" ht="19.5" customHeight="1" x14ac:dyDescent="0.25">
      <c r="A81" s="79"/>
      <c r="B81" s="79"/>
      <c r="C81" s="79"/>
      <c r="D81" s="79"/>
      <c r="E81" s="79"/>
      <c r="F81" s="79"/>
      <c r="G81" s="80"/>
      <c r="H81" s="79"/>
      <c r="I81" s="79"/>
      <c r="J81" s="79"/>
      <c r="K81" s="79"/>
      <c r="L81" s="81"/>
      <c r="M81" s="81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</row>
    <row r="82" spans="1:33" ht="19.5" customHeight="1" x14ac:dyDescent="0.25">
      <c r="A82" s="79"/>
      <c r="B82" s="79"/>
      <c r="C82" s="79"/>
      <c r="D82" s="79"/>
      <c r="E82" s="79"/>
      <c r="F82" s="79"/>
      <c r="G82" s="80"/>
      <c r="H82" s="79"/>
      <c r="I82" s="79"/>
      <c r="J82" s="79"/>
      <c r="K82" s="79"/>
      <c r="L82" s="81"/>
      <c r="M82" s="81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</row>
    <row r="83" spans="1:33" ht="19.5" customHeight="1" x14ac:dyDescent="0.25">
      <c r="A83" s="79"/>
      <c r="B83" s="79"/>
      <c r="C83" s="79"/>
      <c r="D83" s="79"/>
      <c r="E83" s="79"/>
      <c r="F83" s="79"/>
      <c r="G83" s="80"/>
      <c r="H83" s="79"/>
      <c r="I83" s="79"/>
      <c r="J83" s="79"/>
      <c r="K83" s="79"/>
      <c r="L83" s="81"/>
      <c r="M83" s="81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</row>
    <row r="84" spans="1:33" ht="19.5" customHeight="1" x14ac:dyDescent="0.25">
      <c r="A84" s="79"/>
      <c r="B84" s="79"/>
      <c r="C84" s="79"/>
      <c r="D84" s="79"/>
      <c r="E84" s="79"/>
      <c r="F84" s="79"/>
      <c r="G84" s="80"/>
      <c r="H84" s="79"/>
      <c r="I84" s="79"/>
      <c r="J84" s="79"/>
      <c r="K84" s="79"/>
      <c r="L84" s="81"/>
      <c r="M84" s="81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</row>
    <row r="85" spans="1:33" ht="19.5" customHeight="1" x14ac:dyDescent="0.25">
      <c r="A85" s="79"/>
      <c r="B85" s="79"/>
      <c r="C85" s="79"/>
      <c r="D85" s="79"/>
      <c r="E85" s="79"/>
      <c r="F85" s="79"/>
      <c r="G85" s="80"/>
      <c r="H85" s="79"/>
      <c r="I85" s="79"/>
      <c r="J85" s="79"/>
      <c r="K85" s="79"/>
      <c r="L85" s="81"/>
      <c r="M85" s="81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</row>
    <row r="86" spans="1:33" ht="19.5" customHeight="1" x14ac:dyDescent="0.25">
      <c r="A86" s="79"/>
      <c r="B86" s="79"/>
      <c r="C86" s="79"/>
      <c r="D86" s="79"/>
      <c r="E86" s="79"/>
      <c r="F86" s="79"/>
      <c r="G86" s="80"/>
      <c r="H86" s="79"/>
      <c r="I86" s="79"/>
      <c r="J86" s="79"/>
      <c r="K86" s="79"/>
      <c r="L86" s="81"/>
      <c r="M86" s="81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</row>
    <row r="87" spans="1:33" ht="19.5" customHeight="1" x14ac:dyDescent="0.25">
      <c r="A87" s="79"/>
      <c r="B87" s="79"/>
      <c r="C87" s="79"/>
      <c r="D87" s="79"/>
      <c r="E87" s="79"/>
      <c r="F87" s="79"/>
      <c r="G87" s="80"/>
      <c r="H87" s="79"/>
      <c r="I87" s="79"/>
      <c r="J87" s="79"/>
      <c r="K87" s="79"/>
      <c r="L87" s="81"/>
      <c r="M87" s="81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</row>
    <row r="88" spans="1:33" ht="19.5" customHeight="1" x14ac:dyDescent="0.25">
      <c r="A88" s="79"/>
      <c r="B88" s="79"/>
      <c r="C88" s="79"/>
      <c r="D88" s="79"/>
      <c r="E88" s="79"/>
      <c r="F88" s="79"/>
      <c r="G88" s="80"/>
      <c r="H88" s="79"/>
      <c r="I88" s="79"/>
      <c r="J88" s="79"/>
      <c r="K88" s="79"/>
      <c r="L88" s="81"/>
      <c r="M88" s="81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</row>
    <row r="89" spans="1:33" ht="19.5" customHeight="1" x14ac:dyDescent="0.25">
      <c r="A89" s="79"/>
      <c r="B89" s="79"/>
      <c r="C89" s="79"/>
      <c r="D89" s="79"/>
      <c r="E89" s="79"/>
      <c r="F89" s="79"/>
      <c r="G89" s="80"/>
      <c r="H89" s="79"/>
      <c r="I89" s="79"/>
      <c r="J89" s="79"/>
      <c r="K89" s="79"/>
      <c r="L89" s="81"/>
      <c r="M89" s="81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</row>
    <row r="90" spans="1:33" ht="19.5" customHeight="1" x14ac:dyDescent="0.25">
      <c r="A90" s="79"/>
      <c r="B90" s="79"/>
      <c r="C90" s="79"/>
      <c r="D90" s="79"/>
      <c r="E90" s="79"/>
      <c r="F90" s="79"/>
      <c r="G90" s="80"/>
      <c r="H90" s="79"/>
      <c r="I90" s="79"/>
      <c r="J90" s="79"/>
      <c r="K90" s="79"/>
      <c r="L90" s="81"/>
      <c r="M90" s="81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</row>
    <row r="91" spans="1:33" ht="19.5" customHeight="1" x14ac:dyDescent="0.25">
      <c r="A91" s="79"/>
      <c r="B91" s="79"/>
      <c r="C91" s="79"/>
      <c r="D91" s="79"/>
      <c r="E91" s="79"/>
      <c r="F91" s="79"/>
      <c r="G91" s="80"/>
      <c r="H91" s="79"/>
      <c r="I91" s="79"/>
      <c r="J91" s="79"/>
      <c r="K91" s="79"/>
      <c r="L91" s="81"/>
      <c r="M91" s="81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</row>
    <row r="92" spans="1:33" ht="19.5" customHeight="1" x14ac:dyDescent="0.25">
      <c r="A92" s="79"/>
      <c r="B92" s="79"/>
      <c r="C92" s="79"/>
      <c r="D92" s="79"/>
      <c r="E92" s="79"/>
      <c r="F92" s="79"/>
      <c r="G92" s="80"/>
      <c r="H92" s="79"/>
      <c r="I92" s="79"/>
      <c r="J92" s="79"/>
      <c r="K92" s="79"/>
      <c r="L92" s="81"/>
      <c r="M92" s="81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</row>
    <row r="93" spans="1:33" ht="19.5" customHeight="1" x14ac:dyDescent="0.25">
      <c r="A93" s="79"/>
      <c r="B93" s="79"/>
      <c r="C93" s="79"/>
      <c r="D93" s="79"/>
      <c r="E93" s="79"/>
      <c r="F93" s="79"/>
      <c r="G93" s="80"/>
      <c r="H93" s="79"/>
      <c r="I93" s="79"/>
      <c r="J93" s="79"/>
      <c r="K93" s="79"/>
      <c r="L93" s="81"/>
      <c r="M93" s="81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</row>
    <row r="94" spans="1:33" ht="19.5" customHeight="1" x14ac:dyDescent="0.25">
      <c r="A94" s="79"/>
      <c r="B94" s="79"/>
      <c r="C94" s="79"/>
      <c r="D94" s="79"/>
      <c r="E94" s="79"/>
      <c r="F94" s="79"/>
      <c r="G94" s="80"/>
      <c r="H94" s="79"/>
      <c r="I94" s="79"/>
      <c r="J94" s="79"/>
      <c r="K94" s="79"/>
      <c r="L94" s="81"/>
      <c r="M94" s="81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</row>
    <row r="95" spans="1:33" ht="19.5" customHeight="1" x14ac:dyDescent="0.25">
      <c r="A95" s="79"/>
      <c r="B95" s="79"/>
      <c r="C95" s="79"/>
      <c r="D95" s="79"/>
      <c r="E95" s="79"/>
      <c r="F95" s="79"/>
      <c r="G95" s="80"/>
      <c r="H95" s="79"/>
      <c r="I95" s="79"/>
      <c r="J95" s="79"/>
      <c r="K95" s="79"/>
      <c r="L95" s="81"/>
      <c r="M95" s="81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</row>
    <row r="96" spans="1:33" ht="19.5" customHeight="1" x14ac:dyDescent="0.25">
      <c r="A96" s="79"/>
      <c r="B96" s="79"/>
      <c r="C96" s="79"/>
      <c r="D96" s="79"/>
      <c r="E96" s="79"/>
      <c r="F96" s="79"/>
      <c r="G96" s="80"/>
      <c r="H96" s="79"/>
      <c r="I96" s="79"/>
      <c r="J96" s="79"/>
      <c r="K96" s="79"/>
      <c r="L96" s="81"/>
      <c r="M96" s="81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</row>
    <row r="97" spans="1:33" ht="19.5" customHeight="1" x14ac:dyDescent="0.25">
      <c r="A97" s="79"/>
      <c r="B97" s="79"/>
      <c r="C97" s="79"/>
      <c r="D97" s="79"/>
      <c r="E97" s="79"/>
      <c r="F97" s="79"/>
      <c r="G97" s="80"/>
      <c r="H97" s="79"/>
      <c r="I97" s="79"/>
      <c r="J97" s="79"/>
      <c r="K97" s="79"/>
      <c r="L97" s="81"/>
      <c r="M97" s="81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</row>
    <row r="98" spans="1:33" ht="19.5" customHeight="1" x14ac:dyDescent="0.25">
      <c r="A98" s="79"/>
      <c r="B98" s="79"/>
      <c r="C98" s="79"/>
      <c r="D98" s="79"/>
      <c r="E98" s="79"/>
      <c r="F98" s="79"/>
      <c r="G98" s="80"/>
      <c r="H98" s="79"/>
      <c r="I98" s="79"/>
      <c r="J98" s="79"/>
      <c r="K98" s="79"/>
      <c r="L98" s="81"/>
      <c r="M98" s="81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</row>
    <row r="99" spans="1:33" ht="19.5" customHeight="1" x14ac:dyDescent="0.25">
      <c r="A99" s="79"/>
      <c r="B99" s="79"/>
      <c r="C99" s="79"/>
      <c r="D99" s="79"/>
      <c r="E99" s="79"/>
      <c r="F99" s="79"/>
      <c r="G99" s="80"/>
      <c r="H99" s="79"/>
      <c r="I99" s="79"/>
      <c r="J99" s="79"/>
      <c r="K99" s="79"/>
      <c r="L99" s="81"/>
      <c r="M99" s="81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</row>
    <row r="100" spans="1:33" ht="19.5" customHeight="1" x14ac:dyDescent="0.25">
      <c r="A100" s="79"/>
      <c r="B100" s="79"/>
      <c r="C100" s="79"/>
      <c r="D100" s="79"/>
      <c r="E100" s="79"/>
      <c r="F100" s="79"/>
      <c r="G100" s="80"/>
      <c r="H100" s="79"/>
      <c r="I100" s="79"/>
      <c r="J100" s="79"/>
      <c r="K100" s="79"/>
      <c r="L100" s="81"/>
      <c r="M100" s="81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</row>
    <row r="101" spans="1:33" ht="19.5" customHeight="1" x14ac:dyDescent="0.25">
      <c r="A101" s="79"/>
      <c r="B101" s="79"/>
      <c r="C101" s="79"/>
      <c r="D101" s="79"/>
      <c r="E101" s="79"/>
      <c r="F101" s="79"/>
      <c r="G101" s="80"/>
      <c r="H101" s="79"/>
      <c r="I101" s="79"/>
      <c r="J101" s="79"/>
      <c r="K101" s="79"/>
      <c r="L101" s="81"/>
      <c r="M101" s="81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</row>
    <row r="102" spans="1:33" ht="19.5" customHeight="1" x14ac:dyDescent="0.25">
      <c r="A102" s="79"/>
      <c r="B102" s="79"/>
      <c r="C102" s="79"/>
      <c r="D102" s="79"/>
      <c r="E102" s="79"/>
      <c r="F102" s="79"/>
      <c r="G102" s="80"/>
      <c r="H102" s="79"/>
      <c r="I102" s="79"/>
      <c r="J102" s="79"/>
      <c r="K102" s="79"/>
      <c r="L102" s="81"/>
      <c r="M102" s="81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</row>
    <row r="103" spans="1:33" ht="19.5" customHeight="1" x14ac:dyDescent="0.25">
      <c r="A103" s="79"/>
      <c r="B103" s="79"/>
      <c r="C103" s="79"/>
      <c r="D103" s="79"/>
      <c r="E103" s="79"/>
      <c r="F103" s="79"/>
      <c r="G103" s="80"/>
      <c r="H103" s="79"/>
      <c r="I103" s="79"/>
      <c r="J103" s="79"/>
      <c r="K103" s="79"/>
      <c r="L103" s="81"/>
      <c r="M103" s="81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</row>
    <row r="104" spans="1:33" ht="19.5" customHeight="1" x14ac:dyDescent="0.25">
      <c r="A104" s="79"/>
      <c r="B104" s="79"/>
      <c r="C104" s="79"/>
      <c r="D104" s="79"/>
      <c r="E104" s="79"/>
      <c r="F104" s="79"/>
      <c r="G104" s="80"/>
      <c r="H104" s="79"/>
      <c r="I104" s="79"/>
      <c r="J104" s="79"/>
      <c r="K104" s="79"/>
      <c r="L104" s="81"/>
      <c r="M104" s="81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</row>
    <row r="105" spans="1:33" ht="19.5" customHeight="1" x14ac:dyDescent="0.25">
      <c r="A105" s="79"/>
      <c r="B105" s="79"/>
      <c r="C105" s="79"/>
      <c r="D105" s="79"/>
      <c r="E105" s="79"/>
      <c r="F105" s="79"/>
      <c r="G105" s="80"/>
      <c r="H105" s="79"/>
      <c r="I105" s="79"/>
      <c r="J105" s="79"/>
      <c r="K105" s="79"/>
      <c r="L105" s="81"/>
      <c r="M105" s="81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19.5" customHeight="1" x14ac:dyDescent="0.25">
      <c r="A106" s="79"/>
      <c r="B106" s="79"/>
      <c r="C106" s="79"/>
      <c r="D106" s="79"/>
      <c r="E106" s="79"/>
      <c r="F106" s="79"/>
      <c r="G106" s="80"/>
      <c r="H106" s="79"/>
      <c r="I106" s="79"/>
      <c r="J106" s="79"/>
      <c r="K106" s="79"/>
      <c r="L106" s="81"/>
      <c r="M106" s="81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19.5" customHeight="1" x14ac:dyDescent="0.25">
      <c r="A107" s="79"/>
      <c r="B107" s="79"/>
      <c r="C107" s="79"/>
      <c r="D107" s="79"/>
      <c r="E107" s="79"/>
      <c r="F107" s="79"/>
      <c r="G107" s="80"/>
      <c r="H107" s="79"/>
      <c r="I107" s="79"/>
      <c r="J107" s="79"/>
      <c r="K107" s="79"/>
      <c r="L107" s="81"/>
      <c r="M107" s="81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19.5" customHeight="1" x14ac:dyDescent="0.25">
      <c r="A108" s="79"/>
      <c r="B108" s="79"/>
      <c r="C108" s="79"/>
      <c r="D108" s="79"/>
      <c r="E108" s="79"/>
      <c r="F108" s="79"/>
      <c r="G108" s="80"/>
      <c r="H108" s="79"/>
      <c r="I108" s="79"/>
      <c r="J108" s="79"/>
      <c r="K108" s="79"/>
      <c r="L108" s="81"/>
      <c r="M108" s="81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19.5" customHeight="1" x14ac:dyDescent="0.25">
      <c r="A109" s="79"/>
      <c r="B109" s="79"/>
      <c r="C109" s="79"/>
      <c r="D109" s="79"/>
      <c r="E109" s="79"/>
      <c r="F109" s="79"/>
      <c r="G109" s="80"/>
      <c r="H109" s="79"/>
      <c r="I109" s="79"/>
      <c r="J109" s="79"/>
      <c r="K109" s="79"/>
      <c r="L109" s="81"/>
      <c r="M109" s="81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19.5" customHeight="1" x14ac:dyDescent="0.25">
      <c r="A110" s="79"/>
      <c r="B110" s="79"/>
      <c r="C110" s="79"/>
      <c r="D110" s="79"/>
      <c r="E110" s="79"/>
      <c r="F110" s="79"/>
      <c r="G110" s="80"/>
      <c r="H110" s="79"/>
      <c r="I110" s="79"/>
      <c r="J110" s="79"/>
      <c r="K110" s="79"/>
      <c r="L110" s="81"/>
      <c r="M110" s="81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19.5" customHeight="1" x14ac:dyDescent="0.25">
      <c r="A111" s="79"/>
      <c r="B111" s="79"/>
      <c r="C111" s="79"/>
      <c r="D111" s="79"/>
      <c r="E111" s="79"/>
      <c r="F111" s="79"/>
      <c r="G111" s="80"/>
      <c r="H111" s="79"/>
      <c r="I111" s="79"/>
      <c r="J111" s="79"/>
      <c r="K111" s="79"/>
      <c r="L111" s="81"/>
      <c r="M111" s="81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19.5" customHeight="1" x14ac:dyDescent="0.25">
      <c r="A112" s="79"/>
      <c r="B112" s="79"/>
      <c r="C112" s="79"/>
      <c r="D112" s="79"/>
      <c r="E112" s="79"/>
      <c r="F112" s="79"/>
      <c r="G112" s="80"/>
      <c r="H112" s="79"/>
      <c r="I112" s="79"/>
      <c r="J112" s="79"/>
      <c r="K112" s="79"/>
      <c r="L112" s="81"/>
      <c r="M112" s="81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19.5" customHeight="1" x14ac:dyDescent="0.25">
      <c r="A113" s="79"/>
      <c r="B113" s="79"/>
      <c r="C113" s="79"/>
      <c r="D113" s="79"/>
      <c r="E113" s="79"/>
      <c r="F113" s="79"/>
      <c r="G113" s="80"/>
      <c r="H113" s="79"/>
      <c r="I113" s="79"/>
      <c r="J113" s="79"/>
      <c r="K113" s="79"/>
      <c r="L113" s="81"/>
      <c r="M113" s="81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19.5" customHeight="1" x14ac:dyDescent="0.25">
      <c r="A114" s="79"/>
      <c r="B114" s="79"/>
      <c r="C114" s="79"/>
      <c r="D114" s="79"/>
      <c r="E114" s="79"/>
      <c r="F114" s="79"/>
      <c r="G114" s="80"/>
      <c r="H114" s="79"/>
      <c r="I114" s="79"/>
      <c r="J114" s="79"/>
      <c r="K114" s="79"/>
      <c r="L114" s="81"/>
      <c r="M114" s="81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19.5" customHeight="1" x14ac:dyDescent="0.25">
      <c r="A115" s="79"/>
      <c r="B115" s="79"/>
      <c r="C115" s="79"/>
      <c r="D115" s="79"/>
      <c r="E115" s="79"/>
      <c r="F115" s="79"/>
      <c r="G115" s="80"/>
      <c r="H115" s="79"/>
      <c r="I115" s="79"/>
      <c r="J115" s="79"/>
      <c r="K115" s="79"/>
      <c r="L115" s="81"/>
      <c r="M115" s="81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19.5" customHeight="1" x14ac:dyDescent="0.25">
      <c r="A116" s="79"/>
      <c r="B116" s="79"/>
      <c r="C116" s="79"/>
      <c r="D116" s="79"/>
      <c r="E116" s="79"/>
      <c r="F116" s="79"/>
      <c r="G116" s="80"/>
      <c r="H116" s="79"/>
      <c r="I116" s="79"/>
      <c r="J116" s="79"/>
      <c r="K116" s="79"/>
      <c r="L116" s="81"/>
      <c r="M116" s="81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19.5" customHeight="1" x14ac:dyDescent="0.25">
      <c r="A117" s="79"/>
      <c r="B117" s="79"/>
      <c r="C117" s="79"/>
      <c r="D117" s="79"/>
      <c r="E117" s="79"/>
      <c r="F117" s="79"/>
      <c r="G117" s="80"/>
      <c r="H117" s="79"/>
      <c r="I117" s="79"/>
      <c r="J117" s="79"/>
      <c r="K117" s="79"/>
      <c r="L117" s="81"/>
      <c r="M117" s="81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</row>
    <row r="118" spans="1:33" ht="19.5" customHeight="1" x14ac:dyDescent="0.25">
      <c r="A118" s="79"/>
      <c r="B118" s="79"/>
      <c r="C118" s="79"/>
      <c r="D118" s="79"/>
      <c r="E118" s="79"/>
      <c r="F118" s="79"/>
      <c r="G118" s="80"/>
      <c r="H118" s="79"/>
      <c r="I118" s="79"/>
      <c r="J118" s="79"/>
      <c r="K118" s="79"/>
      <c r="L118" s="81"/>
      <c r="M118" s="81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</row>
    <row r="119" spans="1:33" ht="19.5" customHeight="1" x14ac:dyDescent="0.25">
      <c r="A119" s="79"/>
      <c r="B119" s="79"/>
      <c r="C119" s="79"/>
      <c r="D119" s="79"/>
      <c r="E119" s="79"/>
      <c r="F119" s="79"/>
      <c r="G119" s="80"/>
      <c r="H119" s="79"/>
      <c r="I119" s="79"/>
      <c r="J119" s="79"/>
      <c r="K119" s="79"/>
      <c r="L119" s="81"/>
      <c r="M119" s="81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</row>
    <row r="120" spans="1:33" ht="19.5" customHeight="1" x14ac:dyDescent="0.25">
      <c r="A120" s="79"/>
      <c r="B120" s="79"/>
      <c r="C120" s="79"/>
      <c r="D120" s="79"/>
      <c r="E120" s="79"/>
      <c r="F120" s="79"/>
      <c r="G120" s="80"/>
      <c r="H120" s="79"/>
      <c r="I120" s="79"/>
      <c r="J120" s="79"/>
      <c r="K120" s="79"/>
      <c r="L120" s="81"/>
      <c r="M120" s="81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</row>
    <row r="121" spans="1:33" ht="19.5" customHeight="1" x14ac:dyDescent="0.25">
      <c r="A121" s="79"/>
      <c r="B121" s="79"/>
      <c r="C121" s="79"/>
      <c r="D121" s="79"/>
      <c r="E121" s="79"/>
      <c r="F121" s="79"/>
      <c r="G121" s="80"/>
      <c r="H121" s="79"/>
      <c r="I121" s="79"/>
      <c r="J121" s="79"/>
      <c r="K121" s="79"/>
      <c r="L121" s="81"/>
      <c r="M121" s="81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</row>
    <row r="122" spans="1:33" ht="19.5" customHeight="1" x14ac:dyDescent="0.25">
      <c r="A122" s="79"/>
      <c r="B122" s="79"/>
      <c r="C122" s="79"/>
      <c r="D122" s="79"/>
      <c r="E122" s="79"/>
      <c r="F122" s="79"/>
      <c r="G122" s="80"/>
      <c r="H122" s="79"/>
      <c r="I122" s="79"/>
      <c r="J122" s="79"/>
      <c r="K122" s="79"/>
      <c r="L122" s="81"/>
      <c r="M122" s="81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</row>
    <row r="123" spans="1:33" ht="19.5" customHeight="1" x14ac:dyDescent="0.25">
      <c r="A123" s="79"/>
      <c r="B123" s="79"/>
      <c r="C123" s="79"/>
      <c r="D123" s="79"/>
      <c r="E123" s="79"/>
      <c r="F123" s="79"/>
      <c r="G123" s="80"/>
      <c r="H123" s="79"/>
      <c r="I123" s="79"/>
      <c r="J123" s="79"/>
      <c r="K123" s="79"/>
      <c r="L123" s="81"/>
      <c r="M123" s="81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</row>
    <row r="124" spans="1:33" ht="19.5" customHeight="1" x14ac:dyDescent="0.25">
      <c r="A124" s="79"/>
      <c r="B124" s="79"/>
      <c r="C124" s="79"/>
      <c r="D124" s="79"/>
      <c r="E124" s="79"/>
      <c r="F124" s="79"/>
      <c r="G124" s="80"/>
      <c r="H124" s="79"/>
      <c r="I124" s="79"/>
      <c r="J124" s="79"/>
      <c r="K124" s="79"/>
      <c r="L124" s="81"/>
      <c r="M124" s="81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</row>
    <row r="125" spans="1:33" ht="19.5" customHeight="1" x14ac:dyDescent="0.25">
      <c r="A125" s="79"/>
      <c r="B125" s="79"/>
      <c r="C125" s="79"/>
      <c r="D125" s="79"/>
      <c r="E125" s="79"/>
      <c r="F125" s="79"/>
      <c r="G125" s="80"/>
      <c r="H125" s="79"/>
      <c r="I125" s="79"/>
      <c r="J125" s="79"/>
      <c r="K125" s="79"/>
      <c r="L125" s="81"/>
      <c r="M125" s="81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</row>
    <row r="126" spans="1:33" ht="19.5" customHeight="1" x14ac:dyDescent="0.25">
      <c r="A126" s="79"/>
      <c r="B126" s="79"/>
      <c r="C126" s="79"/>
      <c r="D126" s="79"/>
      <c r="E126" s="79"/>
      <c r="F126" s="79"/>
      <c r="G126" s="80"/>
      <c r="H126" s="79"/>
      <c r="I126" s="79"/>
      <c r="J126" s="79"/>
      <c r="K126" s="79"/>
      <c r="L126" s="81"/>
      <c r="M126" s="81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</row>
    <row r="127" spans="1:33" ht="19.5" customHeight="1" x14ac:dyDescent="0.25">
      <c r="A127" s="79"/>
      <c r="B127" s="79"/>
      <c r="C127" s="79"/>
      <c r="D127" s="79"/>
      <c r="E127" s="79"/>
      <c r="F127" s="79"/>
      <c r="G127" s="80"/>
      <c r="H127" s="79"/>
      <c r="I127" s="79"/>
      <c r="J127" s="79"/>
      <c r="K127" s="79"/>
      <c r="L127" s="81"/>
      <c r="M127" s="81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</row>
    <row r="128" spans="1:33" ht="19.5" customHeight="1" x14ac:dyDescent="0.25">
      <c r="A128" s="79"/>
      <c r="B128" s="79"/>
      <c r="C128" s="79"/>
      <c r="D128" s="79"/>
      <c r="E128" s="79"/>
      <c r="F128" s="79"/>
      <c r="G128" s="80"/>
      <c r="H128" s="79"/>
      <c r="I128" s="79"/>
      <c r="J128" s="79"/>
      <c r="K128" s="79"/>
      <c r="L128" s="81"/>
      <c r="M128" s="81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</row>
    <row r="129" spans="1:33" ht="19.5" customHeight="1" x14ac:dyDescent="0.25">
      <c r="A129" s="79"/>
      <c r="B129" s="79"/>
      <c r="C129" s="79"/>
      <c r="D129" s="79"/>
      <c r="E129" s="79"/>
      <c r="F129" s="79"/>
      <c r="G129" s="80"/>
      <c r="H129" s="79"/>
      <c r="I129" s="79"/>
      <c r="J129" s="79"/>
      <c r="K129" s="79"/>
      <c r="L129" s="81"/>
      <c r="M129" s="81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</row>
    <row r="130" spans="1:33" ht="19.5" customHeight="1" x14ac:dyDescent="0.25">
      <c r="A130" s="79"/>
      <c r="B130" s="79"/>
      <c r="C130" s="79"/>
      <c r="D130" s="79"/>
      <c r="E130" s="79"/>
      <c r="F130" s="79"/>
      <c r="G130" s="80"/>
      <c r="H130" s="79"/>
      <c r="I130" s="79"/>
      <c r="J130" s="79"/>
      <c r="K130" s="79"/>
      <c r="L130" s="81"/>
      <c r="M130" s="81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</row>
    <row r="131" spans="1:33" ht="19.5" customHeight="1" x14ac:dyDescent="0.25">
      <c r="A131" s="79"/>
      <c r="B131" s="79"/>
      <c r="C131" s="79"/>
      <c r="D131" s="79"/>
      <c r="E131" s="79"/>
      <c r="F131" s="79"/>
      <c r="G131" s="80"/>
      <c r="H131" s="79"/>
      <c r="I131" s="79"/>
      <c r="J131" s="79"/>
      <c r="K131" s="79"/>
      <c r="L131" s="81"/>
      <c r="M131" s="81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</row>
    <row r="132" spans="1:33" ht="19.5" customHeight="1" x14ac:dyDescent="0.25">
      <c r="A132" s="79"/>
      <c r="B132" s="79"/>
      <c r="C132" s="79"/>
      <c r="D132" s="79"/>
      <c r="E132" s="79"/>
      <c r="F132" s="79"/>
      <c r="G132" s="80"/>
      <c r="H132" s="79"/>
      <c r="I132" s="79"/>
      <c r="J132" s="79"/>
      <c r="K132" s="79"/>
      <c r="L132" s="81"/>
      <c r="M132" s="81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</row>
    <row r="133" spans="1:33" ht="19.5" customHeight="1" x14ac:dyDescent="0.25">
      <c r="A133" s="79"/>
      <c r="B133" s="79"/>
      <c r="C133" s="79"/>
      <c r="D133" s="79"/>
      <c r="E133" s="79"/>
      <c r="F133" s="79"/>
      <c r="G133" s="80"/>
      <c r="H133" s="79"/>
      <c r="I133" s="79"/>
      <c r="J133" s="79"/>
      <c r="K133" s="79"/>
      <c r="L133" s="81"/>
      <c r="M133" s="81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</row>
    <row r="134" spans="1:33" ht="19.5" customHeight="1" x14ac:dyDescent="0.25">
      <c r="A134" s="79"/>
      <c r="B134" s="79"/>
      <c r="C134" s="79"/>
      <c r="D134" s="79"/>
      <c r="E134" s="79"/>
      <c r="F134" s="79"/>
      <c r="G134" s="80"/>
      <c r="H134" s="79"/>
      <c r="I134" s="79"/>
      <c r="J134" s="79"/>
      <c r="K134" s="79"/>
      <c r="L134" s="81"/>
      <c r="M134" s="81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</row>
    <row r="135" spans="1:33" ht="19.5" customHeight="1" x14ac:dyDescent="0.25">
      <c r="A135" s="79"/>
      <c r="B135" s="79"/>
      <c r="C135" s="79"/>
      <c r="D135" s="79"/>
      <c r="E135" s="79"/>
      <c r="F135" s="79"/>
      <c r="G135" s="80"/>
      <c r="H135" s="79"/>
      <c r="I135" s="79"/>
      <c r="J135" s="79"/>
      <c r="K135" s="79"/>
      <c r="L135" s="81"/>
      <c r="M135" s="81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</row>
    <row r="136" spans="1:33" ht="19.5" customHeight="1" x14ac:dyDescent="0.25">
      <c r="A136" s="79"/>
      <c r="B136" s="79"/>
      <c r="C136" s="79"/>
      <c r="D136" s="79"/>
      <c r="E136" s="79"/>
      <c r="F136" s="79"/>
      <c r="G136" s="80"/>
      <c r="H136" s="79"/>
      <c r="I136" s="79"/>
      <c r="J136" s="79"/>
      <c r="K136" s="79"/>
      <c r="L136" s="81"/>
      <c r="M136" s="81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</row>
    <row r="137" spans="1:33" ht="19.5" customHeight="1" x14ac:dyDescent="0.25">
      <c r="A137" s="79"/>
      <c r="B137" s="79"/>
      <c r="C137" s="79"/>
      <c r="D137" s="79"/>
      <c r="E137" s="79"/>
      <c r="F137" s="79"/>
      <c r="G137" s="80"/>
      <c r="H137" s="79"/>
      <c r="I137" s="79"/>
      <c r="J137" s="79"/>
      <c r="K137" s="79"/>
      <c r="L137" s="81"/>
      <c r="M137" s="81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</row>
    <row r="138" spans="1:33" ht="19.5" customHeight="1" x14ac:dyDescent="0.25">
      <c r="A138" s="79"/>
      <c r="B138" s="79"/>
      <c r="C138" s="79"/>
      <c r="D138" s="79"/>
      <c r="E138" s="79"/>
      <c r="F138" s="79"/>
      <c r="G138" s="80"/>
      <c r="H138" s="79"/>
      <c r="I138" s="79"/>
      <c r="J138" s="79"/>
      <c r="K138" s="79"/>
      <c r="L138" s="81"/>
      <c r="M138" s="81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</row>
    <row r="139" spans="1:33" ht="19.5" customHeight="1" x14ac:dyDescent="0.25">
      <c r="A139" s="79"/>
      <c r="B139" s="79"/>
      <c r="C139" s="79"/>
      <c r="D139" s="79"/>
      <c r="E139" s="79"/>
      <c r="F139" s="79"/>
      <c r="G139" s="80"/>
      <c r="H139" s="79"/>
      <c r="I139" s="79"/>
      <c r="J139" s="79"/>
      <c r="K139" s="79"/>
      <c r="L139" s="81"/>
      <c r="M139" s="81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</row>
    <row r="140" spans="1:33" ht="19.5" customHeight="1" x14ac:dyDescent="0.25">
      <c r="A140" s="79"/>
      <c r="B140" s="79"/>
      <c r="C140" s="79"/>
      <c r="D140" s="79"/>
      <c r="E140" s="79"/>
      <c r="F140" s="79"/>
      <c r="G140" s="80"/>
      <c r="H140" s="79"/>
      <c r="I140" s="79"/>
      <c r="J140" s="79"/>
      <c r="K140" s="79"/>
      <c r="L140" s="81"/>
      <c r="M140" s="81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</row>
    <row r="141" spans="1:33" ht="19.5" customHeight="1" x14ac:dyDescent="0.25">
      <c r="A141" s="79"/>
      <c r="B141" s="79"/>
      <c r="C141" s="79"/>
      <c r="D141" s="79"/>
      <c r="E141" s="79"/>
      <c r="F141" s="79"/>
      <c r="G141" s="80"/>
      <c r="H141" s="79"/>
      <c r="I141" s="79"/>
      <c r="J141" s="79"/>
      <c r="K141" s="79"/>
      <c r="L141" s="81"/>
      <c r="M141" s="81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</row>
    <row r="142" spans="1:33" ht="19.5" customHeight="1" x14ac:dyDescent="0.25">
      <c r="A142" s="79"/>
      <c r="B142" s="79"/>
      <c r="C142" s="79"/>
      <c r="D142" s="79"/>
      <c r="E142" s="79"/>
      <c r="F142" s="79"/>
      <c r="G142" s="80"/>
      <c r="H142" s="79"/>
      <c r="I142" s="79"/>
      <c r="J142" s="79"/>
      <c r="K142" s="79"/>
      <c r="L142" s="81"/>
      <c r="M142" s="81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</row>
    <row r="143" spans="1:33" ht="19.5" customHeight="1" x14ac:dyDescent="0.25">
      <c r="A143" s="79"/>
      <c r="B143" s="79"/>
      <c r="C143" s="79"/>
      <c r="D143" s="79"/>
      <c r="E143" s="79"/>
      <c r="F143" s="79"/>
      <c r="G143" s="80"/>
      <c r="H143" s="79"/>
      <c r="I143" s="79"/>
      <c r="J143" s="79"/>
      <c r="K143" s="79"/>
      <c r="L143" s="81"/>
      <c r="M143" s="81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</row>
    <row r="144" spans="1:33" ht="19.5" customHeight="1" x14ac:dyDescent="0.25">
      <c r="A144" s="79"/>
      <c r="B144" s="79"/>
      <c r="C144" s="79"/>
      <c r="D144" s="79"/>
      <c r="E144" s="79"/>
      <c r="F144" s="79"/>
      <c r="G144" s="80"/>
      <c r="H144" s="79"/>
      <c r="I144" s="79"/>
      <c r="J144" s="79"/>
      <c r="K144" s="79"/>
      <c r="L144" s="81"/>
      <c r="M144" s="81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</row>
    <row r="145" spans="1:33" ht="19.5" customHeight="1" x14ac:dyDescent="0.25">
      <c r="A145" s="79"/>
      <c r="B145" s="79"/>
      <c r="C145" s="79"/>
      <c r="D145" s="79"/>
      <c r="E145" s="79"/>
      <c r="F145" s="79"/>
      <c r="G145" s="80"/>
      <c r="H145" s="79"/>
      <c r="I145" s="79"/>
      <c r="J145" s="79"/>
      <c r="K145" s="79"/>
      <c r="L145" s="81"/>
      <c r="M145" s="81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</row>
    <row r="146" spans="1:33" ht="19.5" customHeight="1" x14ac:dyDescent="0.25">
      <c r="A146" s="79"/>
      <c r="B146" s="79"/>
      <c r="C146" s="79"/>
      <c r="D146" s="79"/>
      <c r="E146" s="79"/>
      <c r="F146" s="79"/>
      <c r="G146" s="80"/>
      <c r="H146" s="79"/>
      <c r="I146" s="79"/>
      <c r="J146" s="79"/>
      <c r="K146" s="79"/>
      <c r="L146" s="81"/>
      <c r="M146" s="81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</row>
    <row r="147" spans="1:33" ht="19.5" customHeight="1" x14ac:dyDescent="0.25">
      <c r="A147" s="79"/>
      <c r="B147" s="79"/>
      <c r="C147" s="79"/>
      <c r="D147" s="79"/>
      <c r="E147" s="79"/>
      <c r="F147" s="79"/>
      <c r="G147" s="80"/>
      <c r="H147" s="79"/>
      <c r="I147" s="79"/>
      <c r="J147" s="79"/>
      <c r="K147" s="79"/>
      <c r="L147" s="81"/>
      <c r="M147" s="81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</row>
    <row r="148" spans="1:33" ht="19.5" customHeight="1" x14ac:dyDescent="0.25">
      <c r="A148" s="79"/>
      <c r="B148" s="79"/>
      <c r="C148" s="79"/>
      <c r="D148" s="79"/>
      <c r="E148" s="79"/>
      <c r="F148" s="79"/>
      <c r="G148" s="80"/>
      <c r="H148" s="79"/>
      <c r="I148" s="79"/>
      <c r="J148" s="79"/>
      <c r="K148" s="79"/>
      <c r="L148" s="81"/>
      <c r="M148" s="81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</row>
    <row r="149" spans="1:33" ht="19.5" customHeight="1" x14ac:dyDescent="0.25">
      <c r="A149" s="79"/>
      <c r="B149" s="79"/>
      <c r="C149" s="79"/>
      <c r="D149" s="79"/>
      <c r="E149" s="79"/>
      <c r="F149" s="79"/>
      <c r="G149" s="80"/>
      <c r="H149" s="79"/>
      <c r="I149" s="79"/>
      <c r="J149" s="79"/>
      <c r="K149" s="79"/>
      <c r="L149" s="81"/>
      <c r="M149" s="81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</row>
    <row r="150" spans="1:33" ht="19.5" customHeight="1" x14ac:dyDescent="0.25">
      <c r="A150" s="79"/>
      <c r="B150" s="79"/>
      <c r="C150" s="79"/>
      <c r="D150" s="79"/>
      <c r="E150" s="79"/>
      <c r="F150" s="79"/>
      <c r="G150" s="80"/>
      <c r="H150" s="79"/>
      <c r="I150" s="79"/>
      <c r="J150" s="79"/>
      <c r="K150" s="79"/>
      <c r="L150" s="81"/>
      <c r="M150" s="81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</row>
    <row r="151" spans="1:33" ht="19.5" customHeight="1" x14ac:dyDescent="0.25">
      <c r="A151" s="79"/>
      <c r="B151" s="79"/>
      <c r="C151" s="79"/>
      <c r="D151" s="79"/>
      <c r="E151" s="79"/>
      <c r="F151" s="79"/>
      <c r="G151" s="80"/>
      <c r="H151" s="79"/>
      <c r="I151" s="79"/>
      <c r="J151" s="79"/>
      <c r="K151" s="79"/>
      <c r="L151" s="81"/>
      <c r="M151" s="81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</row>
    <row r="152" spans="1:33" ht="19.5" customHeight="1" x14ac:dyDescent="0.25">
      <c r="A152" s="79"/>
      <c r="B152" s="79"/>
      <c r="C152" s="79"/>
      <c r="D152" s="79"/>
      <c r="E152" s="79"/>
      <c r="F152" s="79"/>
      <c r="G152" s="80"/>
      <c r="H152" s="79"/>
      <c r="I152" s="79"/>
      <c r="J152" s="79"/>
      <c r="K152" s="79"/>
      <c r="L152" s="81"/>
      <c r="M152" s="81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</row>
    <row r="153" spans="1:33" ht="19.5" customHeight="1" x14ac:dyDescent="0.25">
      <c r="A153" s="79"/>
      <c r="B153" s="79"/>
      <c r="C153" s="79"/>
      <c r="D153" s="79"/>
      <c r="E153" s="79"/>
      <c r="F153" s="79"/>
      <c r="G153" s="80"/>
      <c r="H153" s="79"/>
      <c r="I153" s="79"/>
      <c r="J153" s="79"/>
      <c r="K153" s="79"/>
      <c r="L153" s="81"/>
      <c r="M153" s="81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</row>
    <row r="154" spans="1:33" ht="19.5" customHeight="1" x14ac:dyDescent="0.25">
      <c r="A154" s="79"/>
      <c r="B154" s="79"/>
      <c r="C154" s="79"/>
      <c r="D154" s="79"/>
      <c r="E154" s="79"/>
      <c r="F154" s="79"/>
      <c r="G154" s="80"/>
      <c r="H154" s="79"/>
      <c r="I154" s="79"/>
      <c r="J154" s="79"/>
      <c r="K154" s="79"/>
      <c r="L154" s="81"/>
      <c r="M154" s="81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</row>
    <row r="155" spans="1:33" ht="19.5" customHeight="1" x14ac:dyDescent="0.25">
      <c r="A155" s="79"/>
      <c r="B155" s="79"/>
      <c r="C155" s="79"/>
      <c r="D155" s="79"/>
      <c r="E155" s="79"/>
      <c r="F155" s="79"/>
      <c r="G155" s="80"/>
      <c r="H155" s="79"/>
      <c r="I155" s="79"/>
      <c r="J155" s="79"/>
      <c r="K155" s="79"/>
      <c r="L155" s="81"/>
      <c r="M155" s="81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</row>
    <row r="156" spans="1:33" ht="19.5" customHeight="1" x14ac:dyDescent="0.25">
      <c r="A156" s="79"/>
      <c r="B156" s="79"/>
      <c r="C156" s="79"/>
      <c r="D156" s="79"/>
      <c r="E156" s="79"/>
      <c r="F156" s="79"/>
      <c r="G156" s="80"/>
      <c r="H156" s="79"/>
      <c r="I156" s="79"/>
      <c r="J156" s="79"/>
      <c r="K156" s="79"/>
      <c r="L156" s="81"/>
      <c r="M156" s="81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</row>
    <row r="157" spans="1:33" ht="19.5" customHeight="1" x14ac:dyDescent="0.25">
      <c r="A157" s="79"/>
      <c r="B157" s="79"/>
      <c r="C157" s="79"/>
      <c r="D157" s="79"/>
      <c r="E157" s="79"/>
      <c r="F157" s="79"/>
      <c r="G157" s="80"/>
      <c r="H157" s="79"/>
      <c r="I157" s="79"/>
      <c r="J157" s="79"/>
      <c r="K157" s="79"/>
      <c r="L157" s="81"/>
      <c r="M157" s="81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</row>
    <row r="158" spans="1:33" ht="19.5" customHeight="1" x14ac:dyDescent="0.25">
      <c r="A158" s="79"/>
      <c r="B158" s="79"/>
      <c r="C158" s="79"/>
      <c r="D158" s="79"/>
      <c r="E158" s="79"/>
      <c r="F158" s="79"/>
      <c r="G158" s="80"/>
      <c r="H158" s="79"/>
      <c r="I158" s="79"/>
      <c r="J158" s="79"/>
      <c r="K158" s="79"/>
      <c r="L158" s="81"/>
      <c r="M158" s="81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</row>
    <row r="159" spans="1:33" ht="19.5" customHeight="1" x14ac:dyDescent="0.25">
      <c r="A159" s="79"/>
      <c r="B159" s="79"/>
      <c r="C159" s="79"/>
      <c r="D159" s="79"/>
      <c r="E159" s="79"/>
      <c r="F159" s="79"/>
      <c r="G159" s="80"/>
      <c r="H159" s="79"/>
      <c r="I159" s="79"/>
      <c r="J159" s="79"/>
      <c r="K159" s="79"/>
      <c r="L159" s="81"/>
      <c r="M159" s="81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</row>
    <row r="160" spans="1:33" ht="19.5" customHeight="1" x14ac:dyDescent="0.25">
      <c r="A160" s="79"/>
      <c r="B160" s="79"/>
      <c r="C160" s="79"/>
      <c r="D160" s="79"/>
      <c r="E160" s="79"/>
      <c r="F160" s="79"/>
      <c r="G160" s="80"/>
      <c r="H160" s="79"/>
      <c r="I160" s="79"/>
      <c r="J160" s="79"/>
      <c r="K160" s="79"/>
      <c r="L160" s="81"/>
      <c r="M160" s="81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</row>
    <row r="161" spans="1:33" ht="19.5" customHeight="1" x14ac:dyDescent="0.25">
      <c r="A161" s="79"/>
      <c r="B161" s="79"/>
      <c r="C161" s="79"/>
      <c r="D161" s="79"/>
      <c r="E161" s="79"/>
      <c r="F161" s="79"/>
      <c r="G161" s="80"/>
      <c r="H161" s="79"/>
      <c r="I161" s="79"/>
      <c r="J161" s="79"/>
      <c r="K161" s="79"/>
      <c r="L161" s="81"/>
      <c r="M161" s="81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</row>
    <row r="162" spans="1:33" ht="19.5" customHeight="1" x14ac:dyDescent="0.25">
      <c r="A162" s="79"/>
      <c r="B162" s="79"/>
      <c r="C162" s="79"/>
      <c r="D162" s="79"/>
      <c r="E162" s="79"/>
      <c r="F162" s="79"/>
      <c r="G162" s="80"/>
      <c r="H162" s="79"/>
      <c r="I162" s="79"/>
      <c r="J162" s="79"/>
      <c r="K162" s="79"/>
      <c r="L162" s="81"/>
      <c r="M162" s="81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</row>
    <row r="163" spans="1:33" ht="19.5" customHeight="1" x14ac:dyDescent="0.25">
      <c r="A163" s="79"/>
      <c r="B163" s="79"/>
      <c r="C163" s="79"/>
      <c r="D163" s="79"/>
      <c r="E163" s="79"/>
      <c r="F163" s="79"/>
      <c r="G163" s="80"/>
      <c r="H163" s="79"/>
      <c r="I163" s="79"/>
      <c r="J163" s="79"/>
      <c r="K163" s="79"/>
      <c r="L163" s="81"/>
      <c r="M163" s="81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</row>
    <row r="164" spans="1:33" ht="19.5" customHeight="1" x14ac:dyDescent="0.25">
      <c r="A164" s="79"/>
      <c r="B164" s="79"/>
      <c r="C164" s="79"/>
      <c r="D164" s="79"/>
      <c r="E164" s="79"/>
      <c r="F164" s="79"/>
      <c r="G164" s="80"/>
      <c r="H164" s="79"/>
      <c r="I164" s="79"/>
      <c r="J164" s="79"/>
      <c r="K164" s="79"/>
      <c r="L164" s="81"/>
      <c r="M164" s="81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</row>
    <row r="165" spans="1:33" ht="19.5" customHeight="1" x14ac:dyDescent="0.25">
      <c r="A165" s="79"/>
      <c r="B165" s="79"/>
      <c r="C165" s="79"/>
      <c r="D165" s="79"/>
      <c r="E165" s="79"/>
      <c r="F165" s="79"/>
      <c r="G165" s="80"/>
      <c r="H165" s="79"/>
      <c r="I165" s="79"/>
      <c r="J165" s="79"/>
      <c r="K165" s="79"/>
      <c r="L165" s="81"/>
      <c r="M165" s="81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</row>
    <row r="166" spans="1:33" ht="19.5" customHeight="1" x14ac:dyDescent="0.25">
      <c r="A166" s="79"/>
      <c r="B166" s="79"/>
      <c r="C166" s="79"/>
      <c r="D166" s="79"/>
      <c r="E166" s="79"/>
      <c r="F166" s="79"/>
      <c r="G166" s="80"/>
      <c r="H166" s="79"/>
      <c r="I166" s="79"/>
      <c r="J166" s="79"/>
      <c r="K166" s="79"/>
      <c r="L166" s="81"/>
      <c r="M166" s="81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</row>
    <row r="167" spans="1:33" ht="19.5" customHeight="1" x14ac:dyDescent="0.25">
      <c r="A167" s="79"/>
      <c r="B167" s="79"/>
      <c r="C167" s="79"/>
      <c r="D167" s="79"/>
      <c r="E167" s="79"/>
      <c r="F167" s="79"/>
      <c r="G167" s="80"/>
      <c r="H167" s="79"/>
      <c r="I167" s="79"/>
      <c r="J167" s="79"/>
      <c r="K167" s="79"/>
      <c r="L167" s="81"/>
      <c r="M167" s="81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</row>
    <row r="168" spans="1:33" ht="19.5" customHeight="1" x14ac:dyDescent="0.25">
      <c r="A168" s="79"/>
      <c r="B168" s="79"/>
      <c r="C168" s="79"/>
      <c r="D168" s="79"/>
      <c r="E168" s="79"/>
      <c r="F168" s="79"/>
      <c r="G168" s="80"/>
      <c r="H168" s="79"/>
      <c r="I168" s="79"/>
      <c r="J168" s="79"/>
      <c r="K168" s="79"/>
      <c r="L168" s="81"/>
      <c r="M168" s="81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</row>
    <row r="169" spans="1:33" ht="19.5" customHeight="1" x14ac:dyDescent="0.25">
      <c r="A169" s="79"/>
      <c r="B169" s="79"/>
      <c r="C169" s="79"/>
      <c r="D169" s="79"/>
      <c r="E169" s="79"/>
      <c r="F169" s="79"/>
      <c r="G169" s="80"/>
      <c r="H169" s="79"/>
      <c r="I169" s="79"/>
      <c r="J169" s="79"/>
      <c r="K169" s="79"/>
      <c r="L169" s="81"/>
      <c r="M169" s="81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</row>
    <row r="170" spans="1:33" ht="19.5" customHeight="1" x14ac:dyDescent="0.25">
      <c r="A170" s="79"/>
      <c r="B170" s="79"/>
      <c r="C170" s="79"/>
      <c r="D170" s="79"/>
      <c r="E170" s="79"/>
      <c r="F170" s="79"/>
      <c r="G170" s="80"/>
      <c r="H170" s="79"/>
      <c r="I170" s="79"/>
      <c r="J170" s="79"/>
      <c r="K170" s="79"/>
      <c r="L170" s="81"/>
      <c r="M170" s="81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</row>
    <row r="171" spans="1:33" ht="19.5" customHeight="1" x14ac:dyDescent="0.25">
      <c r="A171" s="79"/>
      <c r="B171" s="79"/>
      <c r="C171" s="79"/>
      <c r="D171" s="79"/>
      <c r="E171" s="79"/>
      <c r="F171" s="79"/>
      <c r="G171" s="80"/>
      <c r="H171" s="79"/>
      <c r="I171" s="79"/>
      <c r="J171" s="79"/>
      <c r="K171" s="79"/>
      <c r="L171" s="81"/>
      <c r="M171" s="81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</row>
    <row r="172" spans="1:33" ht="19.5" customHeight="1" x14ac:dyDescent="0.25">
      <c r="A172" s="79"/>
      <c r="B172" s="79"/>
      <c r="C172" s="79"/>
      <c r="D172" s="79"/>
      <c r="E172" s="79"/>
      <c r="F172" s="79"/>
      <c r="G172" s="80"/>
      <c r="H172" s="79"/>
      <c r="I172" s="79"/>
      <c r="J172" s="79"/>
      <c r="K172" s="79"/>
      <c r="L172" s="81"/>
      <c r="M172" s="81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</row>
    <row r="173" spans="1:33" ht="19.5" customHeight="1" x14ac:dyDescent="0.25">
      <c r="A173" s="79"/>
      <c r="B173" s="79"/>
      <c r="C173" s="79"/>
      <c r="D173" s="79"/>
      <c r="E173" s="79"/>
      <c r="F173" s="79"/>
      <c r="G173" s="80"/>
      <c r="H173" s="79"/>
      <c r="I173" s="79"/>
      <c r="J173" s="79"/>
      <c r="K173" s="79"/>
      <c r="L173" s="81"/>
      <c r="M173" s="81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</row>
    <row r="174" spans="1:33" ht="19.5" customHeight="1" x14ac:dyDescent="0.25">
      <c r="A174" s="79"/>
      <c r="B174" s="79"/>
      <c r="C174" s="79"/>
      <c r="D174" s="79"/>
      <c r="E174" s="79"/>
      <c r="F174" s="79"/>
      <c r="G174" s="80"/>
      <c r="H174" s="79"/>
      <c r="I174" s="79"/>
      <c r="J174" s="79"/>
      <c r="K174" s="79"/>
      <c r="L174" s="81"/>
      <c r="M174" s="81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</row>
    <row r="175" spans="1:33" ht="19.5" customHeight="1" x14ac:dyDescent="0.25">
      <c r="A175" s="79"/>
      <c r="B175" s="79"/>
      <c r="C175" s="79"/>
      <c r="D175" s="79"/>
      <c r="E175" s="79"/>
      <c r="F175" s="79"/>
      <c r="G175" s="80"/>
      <c r="H175" s="79"/>
      <c r="I175" s="79"/>
      <c r="J175" s="79"/>
      <c r="K175" s="79"/>
      <c r="L175" s="81"/>
      <c r="M175" s="81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</row>
    <row r="176" spans="1:33" ht="19.5" customHeight="1" x14ac:dyDescent="0.25">
      <c r="A176" s="79"/>
      <c r="B176" s="79"/>
      <c r="C176" s="79"/>
      <c r="D176" s="79"/>
      <c r="E176" s="79"/>
      <c r="F176" s="79"/>
      <c r="G176" s="80"/>
      <c r="H176" s="79"/>
      <c r="I176" s="79"/>
      <c r="J176" s="79"/>
      <c r="K176" s="79"/>
      <c r="L176" s="81"/>
      <c r="M176" s="81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</row>
    <row r="177" spans="1:33" ht="19.5" customHeight="1" x14ac:dyDescent="0.25">
      <c r="A177" s="79"/>
      <c r="B177" s="79"/>
      <c r="C177" s="79"/>
      <c r="D177" s="79"/>
      <c r="E177" s="79"/>
      <c r="F177" s="79"/>
      <c r="G177" s="80"/>
      <c r="H177" s="79"/>
      <c r="I177" s="79"/>
      <c r="J177" s="79"/>
      <c r="K177" s="79"/>
      <c r="L177" s="81"/>
      <c r="M177" s="81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</row>
    <row r="178" spans="1:33" ht="19.5" customHeight="1" x14ac:dyDescent="0.25">
      <c r="A178" s="79"/>
      <c r="B178" s="79"/>
      <c r="C178" s="79"/>
      <c r="D178" s="79"/>
      <c r="E178" s="79"/>
      <c r="F178" s="79"/>
      <c r="G178" s="80"/>
      <c r="H178" s="79"/>
      <c r="I178" s="79"/>
      <c r="J178" s="79"/>
      <c r="K178" s="79"/>
      <c r="L178" s="81"/>
      <c r="M178" s="81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</row>
    <row r="179" spans="1:33" ht="19.5" customHeight="1" x14ac:dyDescent="0.25">
      <c r="A179" s="79"/>
      <c r="B179" s="79"/>
      <c r="C179" s="79"/>
      <c r="D179" s="79"/>
      <c r="E179" s="79"/>
      <c r="F179" s="79"/>
      <c r="G179" s="80"/>
      <c r="H179" s="79"/>
      <c r="I179" s="79"/>
      <c r="J179" s="79"/>
      <c r="K179" s="79"/>
      <c r="L179" s="81"/>
      <c r="M179" s="81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</row>
    <row r="180" spans="1:33" ht="19.5" customHeight="1" x14ac:dyDescent="0.25">
      <c r="A180" s="79"/>
      <c r="B180" s="79"/>
      <c r="C180" s="79"/>
      <c r="D180" s="79"/>
      <c r="E180" s="79"/>
      <c r="F180" s="79"/>
      <c r="G180" s="80"/>
      <c r="H180" s="79"/>
      <c r="I180" s="79"/>
      <c r="J180" s="79"/>
      <c r="K180" s="79"/>
      <c r="L180" s="81"/>
      <c r="M180" s="81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</row>
    <row r="181" spans="1:33" ht="19.5" customHeight="1" x14ac:dyDescent="0.25">
      <c r="A181" s="79"/>
      <c r="B181" s="79"/>
      <c r="C181" s="79"/>
      <c r="D181" s="79"/>
      <c r="E181" s="79"/>
      <c r="F181" s="79"/>
      <c r="G181" s="80"/>
      <c r="H181" s="79"/>
      <c r="I181" s="79"/>
      <c r="J181" s="79"/>
      <c r="K181" s="79"/>
      <c r="L181" s="81"/>
      <c r="M181" s="81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</row>
    <row r="182" spans="1:33" ht="19.5" customHeight="1" x14ac:dyDescent="0.25">
      <c r="A182" s="79"/>
      <c r="B182" s="79"/>
      <c r="C182" s="79"/>
      <c r="D182" s="79"/>
      <c r="E182" s="79"/>
      <c r="F182" s="79"/>
      <c r="G182" s="80"/>
      <c r="H182" s="79"/>
      <c r="I182" s="79"/>
      <c r="J182" s="79"/>
      <c r="K182" s="79"/>
      <c r="L182" s="81"/>
      <c r="M182" s="81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</row>
    <row r="183" spans="1:33" ht="19.5" customHeight="1" x14ac:dyDescent="0.25">
      <c r="A183" s="79"/>
      <c r="B183" s="79"/>
      <c r="C183" s="79"/>
      <c r="D183" s="79"/>
      <c r="E183" s="79"/>
      <c r="F183" s="79"/>
      <c r="G183" s="80"/>
      <c r="H183" s="79"/>
      <c r="I183" s="79"/>
      <c r="J183" s="79"/>
      <c r="K183" s="79"/>
      <c r="L183" s="81"/>
      <c r="M183" s="81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</row>
    <row r="184" spans="1:33" ht="19.5" customHeight="1" x14ac:dyDescent="0.25">
      <c r="A184" s="79"/>
      <c r="B184" s="79"/>
      <c r="C184" s="79"/>
      <c r="D184" s="79"/>
      <c r="E184" s="79"/>
      <c r="F184" s="79"/>
      <c r="G184" s="80"/>
      <c r="H184" s="79"/>
      <c r="I184" s="79"/>
      <c r="J184" s="79"/>
      <c r="K184" s="79"/>
      <c r="L184" s="81"/>
      <c r="M184" s="81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</row>
    <row r="185" spans="1:33" ht="19.5" customHeight="1" x14ac:dyDescent="0.25">
      <c r="A185" s="79"/>
      <c r="B185" s="79"/>
      <c r="C185" s="79"/>
      <c r="D185" s="79"/>
      <c r="E185" s="79"/>
      <c r="F185" s="79"/>
      <c r="G185" s="80"/>
      <c r="H185" s="79"/>
      <c r="I185" s="79"/>
      <c r="J185" s="79"/>
      <c r="K185" s="79"/>
      <c r="L185" s="81"/>
      <c r="M185" s="81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</row>
    <row r="186" spans="1:33" ht="19.5" customHeight="1" x14ac:dyDescent="0.25">
      <c r="A186" s="79"/>
      <c r="B186" s="79"/>
      <c r="C186" s="79"/>
      <c r="D186" s="79"/>
      <c r="E186" s="79"/>
      <c r="F186" s="79"/>
      <c r="G186" s="80"/>
      <c r="H186" s="79"/>
      <c r="I186" s="79"/>
      <c r="J186" s="79"/>
      <c r="K186" s="79"/>
      <c r="L186" s="81"/>
      <c r="M186" s="81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</row>
    <row r="187" spans="1:33" ht="19.5" customHeight="1" x14ac:dyDescent="0.25">
      <c r="A187" s="79"/>
      <c r="B187" s="79"/>
      <c r="C187" s="79"/>
      <c r="D187" s="79"/>
      <c r="E187" s="79"/>
      <c r="F187" s="79"/>
      <c r="G187" s="80"/>
      <c r="H187" s="79"/>
      <c r="I187" s="79"/>
      <c r="J187" s="79"/>
      <c r="K187" s="79"/>
      <c r="L187" s="81"/>
      <c r="M187" s="81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</row>
    <row r="188" spans="1:33" ht="19.5" customHeight="1" x14ac:dyDescent="0.25">
      <c r="A188" s="79"/>
      <c r="B188" s="79"/>
      <c r="C188" s="79"/>
      <c r="D188" s="79"/>
      <c r="E188" s="79"/>
      <c r="F188" s="79"/>
      <c r="G188" s="80"/>
      <c r="H188" s="79"/>
      <c r="I188" s="79"/>
      <c r="J188" s="79"/>
      <c r="K188" s="79"/>
      <c r="L188" s="81"/>
      <c r="M188" s="81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</row>
    <row r="189" spans="1:33" ht="19.5" customHeight="1" x14ac:dyDescent="0.25">
      <c r="A189" s="79"/>
      <c r="B189" s="79"/>
      <c r="C189" s="79"/>
      <c r="D189" s="79"/>
      <c r="E189" s="79"/>
      <c r="F189" s="79"/>
      <c r="G189" s="80"/>
      <c r="H189" s="79"/>
      <c r="I189" s="79"/>
      <c r="J189" s="79"/>
      <c r="K189" s="79"/>
      <c r="L189" s="81"/>
      <c r="M189" s="81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</row>
    <row r="190" spans="1:33" ht="19.5" customHeight="1" x14ac:dyDescent="0.25">
      <c r="A190" s="79"/>
      <c r="B190" s="79"/>
      <c r="C190" s="79"/>
      <c r="D190" s="79"/>
      <c r="E190" s="79"/>
      <c r="F190" s="79"/>
      <c r="G190" s="80"/>
      <c r="H190" s="79"/>
      <c r="I190" s="79"/>
      <c r="J190" s="79"/>
      <c r="K190" s="79"/>
      <c r="L190" s="81"/>
      <c r="M190" s="81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</row>
    <row r="191" spans="1:33" ht="19.5" customHeight="1" x14ac:dyDescent="0.25">
      <c r="A191" s="79"/>
      <c r="B191" s="79"/>
      <c r="C191" s="79"/>
      <c r="D191" s="79"/>
      <c r="E191" s="79"/>
      <c r="F191" s="79"/>
      <c r="G191" s="80"/>
      <c r="H191" s="79"/>
      <c r="I191" s="79"/>
      <c r="J191" s="79"/>
      <c r="K191" s="79"/>
      <c r="L191" s="81"/>
      <c r="M191" s="81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</row>
    <row r="192" spans="1:33" ht="19.5" customHeight="1" x14ac:dyDescent="0.25">
      <c r="A192" s="79"/>
      <c r="B192" s="79"/>
      <c r="C192" s="79"/>
      <c r="D192" s="79"/>
      <c r="E192" s="79"/>
      <c r="F192" s="79"/>
      <c r="G192" s="80"/>
      <c r="H192" s="79"/>
      <c r="I192" s="79"/>
      <c r="J192" s="79"/>
      <c r="K192" s="79"/>
      <c r="L192" s="81"/>
      <c r="M192" s="81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</row>
    <row r="193" spans="1:33" ht="19.5" customHeight="1" x14ac:dyDescent="0.25">
      <c r="A193" s="79"/>
      <c r="B193" s="79"/>
      <c r="C193" s="79"/>
      <c r="D193" s="79"/>
      <c r="E193" s="79"/>
      <c r="F193" s="79"/>
      <c r="G193" s="80"/>
      <c r="H193" s="79"/>
      <c r="I193" s="79"/>
      <c r="J193" s="79"/>
      <c r="K193" s="79"/>
      <c r="L193" s="81"/>
      <c r="M193" s="81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</row>
    <row r="194" spans="1:33" ht="19.5" customHeight="1" x14ac:dyDescent="0.25">
      <c r="A194" s="79"/>
      <c r="B194" s="79"/>
      <c r="C194" s="79"/>
      <c r="D194" s="79"/>
      <c r="E194" s="79"/>
      <c r="F194" s="79"/>
      <c r="G194" s="80"/>
      <c r="H194" s="79"/>
      <c r="I194" s="79"/>
      <c r="J194" s="79"/>
      <c r="K194" s="79"/>
      <c r="L194" s="81"/>
      <c r="M194" s="81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</row>
    <row r="195" spans="1:33" ht="19.5" customHeight="1" x14ac:dyDescent="0.25">
      <c r="A195" s="79"/>
      <c r="B195" s="79"/>
      <c r="C195" s="79"/>
      <c r="D195" s="79"/>
      <c r="E195" s="79"/>
      <c r="F195" s="79"/>
      <c r="G195" s="80"/>
      <c r="H195" s="79"/>
      <c r="I195" s="79"/>
      <c r="J195" s="79"/>
      <c r="K195" s="79"/>
      <c r="L195" s="81"/>
      <c r="M195" s="81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</row>
    <row r="196" spans="1:33" ht="19.5" customHeight="1" x14ac:dyDescent="0.25">
      <c r="A196" s="79"/>
      <c r="B196" s="79"/>
      <c r="C196" s="79"/>
      <c r="D196" s="79"/>
      <c r="E196" s="79"/>
      <c r="F196" s="79"/>
      <c r="G196" s="80"/>
      <c r="H196" s="79"/>
      <c r="I196" s="79"/>
      <c r="J196" s="79"/>
      <c r="K196" s="79"/>
      <c r="L196" s="81"/>
      <c r="M196" s="81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</row>
    <row r="197" spans="1:33" ht="19.5" customHeight="1" x14ac:dyDescent="0.25">
      <c r="A197" s="79"/>
      <c r="B197" s="79"/>
      <c r="C197" s="79"/>
      <c r="D197" s="79"/>
      <c r="E197" s="79"/>
      <c r="F197" s="79"/>
      <c r="G197" s="80"/>
      <c r="H197" s="79"/>
      <c r="I197" s="79"/>
      <c r="J197" s="79"/>
      <c r="K197" s="79"/>
      <c r="L197" s="81"/>
      <c r="M197" s="81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</row>
    <row r="198" spans="1:33" ht="19.5" customHeight="1" x14ac:dyDescent="0.25">
      <c r="A198" s="79"/>
      <c r="B198" s="79"/>
      <c r="C198" s="79"/>
      <c r="D198" s="79"/>
      <c r="E198" s="79"/>
      <c r="F198" s="79"/>
      <c r="G198" s="80"/>
      <c r="H198" s="79"/>
      <c r="I198" s="79"/>
      <c r="J198" s="79"/>
      <c r="K198" s="79"/>
      <c r="L198" s="81"/>
      <c r="M198" s="81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</row>
    <row r="199" spans="1:33" ht="19.5" customHeight="1" x14ac:dyDescent="0.25">
      <c r="A199" s="79"/>
      <c r="B199" s="79"/>
      <c r="C199" s="79"/>
      <c r="D199" s="79"/>
      <c r="E199" s="79"/>
      <c r="F199" s="79"/>
      <c r="G199" s="80"/>
      <c r="H199" s="79"/>
      <c r="I199" s="79"/>
      <c r="J199" s="79"/>
      <c r="K199" s="79"/>
      <c r="L199" s="81"/>
      <c r="M199" s="81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</row>
    <row r="200" spans="1:33" ht="19.5" customHeight="1" x14ac:dyDescent="0.25">
      <c r="A200" s="79"/>
      <c r="B200" s="79"/>
      <c r="C200" s="79"/>
      <c r="D200" s="79"/>
      <c r="E200" s="79"/>
      <c r="F200" s="79"/>
      <c r="G200" s="80"/>
      <c r="H200" s="79"/>
      <c r="I200" s="79"/>
      <c r="J200" s="79"/>
      <c r="K200" s="79"/>
      <c r="L200" s="81"/>
      <c r="M200" s="81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</row>
    <row r="201" spans="1:33" ht="19.5" customHeight="1" x14ac:dyDescent="0.25">
      <c r="A201" s="79"/>
      <c r="B201" s="79"/>
      <c r="C201" s="79"/>
      <c r="D201" s="79"/>
      <c r="E201" s="79"/>
      <c r="F201" s="79"/>
      <c r="G201" s="80"/>
      <c r="H201" s="79"/>
      <c r="I201" s="79"/>
      <c r="J201" s="79"/>
      <c r="K201" s="79"/>
      <c r="L201" s="81"/>
      <c r="M201" s="81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</row>
    <row r="202" spans="1:33" ht="19.5" customHeight="1" x14ac:dyDescent="0.25">
      <c r="A202" s="79"/>
      <c r="B202" s="79"/>
      <c r="C202" s="79"/>
      <c r="D202" s="79"/>
      <c r="E202" s="79"/>
      <c r="F202" s="79"/>
      <c r="G202" s="80"/>
      <c r="H202" s="79"/>
      <c r="I202" s="79"/>
      <c r="J202" s="79"/>
      <c r="K202" s="79"/>
      <c r="L202" s="81"/>
      <c r="M202" s="81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</row>
    <row r="203" spans="1:33" ht="19.5" customHeight="1" x14ac:dyDescent="0.25">
      <c r="A203" s="79"/>
      <c r="B203" s="79"/>
      <c r="C203" s="79"/>
      <c r="D203" s="79"/>
      <c r="E203" s="79"/>
      <c r="F203" s="79"/>
      <c r="G203" s="80"/>
      <c r="H203" s="79"/>
      <c r="I203" s="79"/>
      <c r="J203" s="79"/>
      <c r="K203" s="79"/>
      <c r="L203" s="81"/>
      <c r="M203" s="81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</row>
    <row r="204" spans="1:33" ht="19.5" customHeight="1" x14ac:dyDescent="0.25">
      <c r="A204" s="79"/>
      <c r="B204" s="79"/>
      <c r="C204" s="79"/>
      <c r="D204" s="79"/>
      <c r="E204" s="79"/>
      <c r="F204" s="79"/>
      <c r="G204" s="80"/>
      <c r="H204" s="79"/>
      <c r="I204" s="79"/>
      <c r="J204" s="79"/>
      <c r="K204" s="79"/>
      <c r="L204" s="81"/>
      <c r="M204" s="81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</row>
    <row r="205" spans="1:33" ht="19.5" customHeight="1" x14ac:dyDescent="0.25">
      <c r="A205" s="79"/>
      <c r="B205" s="79"/>
      <c r="C205" s="79"/>
      <c r="D205" s="79"/>
      <c r="E205" s="79"/>
      <c r="F205" s="79"/>
      <c r="G205" s="80"/>
      <c r="H205" s="79"/>
      <c r="I205" s="79"/>
      <c r="J205" s="79"/>
      <c r="K205" s="79"/>
      <c r="L205" s="81"/>
      <c r="M205" s="81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</row>
    <row r="206" spans="1:33" ht="19.5" customHeight="1" x14ac:dyDescent="0.25">
      <c r="A206" s="79"/>
      <c r="B206" s="79"/>
      <c r="C206" s="79"/>
      <c r="D206" s="79"/>
      <c r="E206" s="79"/>
      <c r="F206" s="79"/>
      <c r="G206" s="80"/>
      <c r="H206" s="79"/>
      <c r="I206" s="79"/>
      <c r="J206" s="79"/>
      <c r="K206" s="79"/>
      <c r="L206" s="81"/>
      <c r="M206" s="81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</row>
    <row r="207" spans="1:33" ht="19.5" customHeight="1" x14ac:dyDescent="0.25">
      <c r="A207" s="79"/>
      <c r="B207" s="79"/>
      <c r="C207" s="79"/>
      <c r="D207" s="79"/>
      <c r="E207" s="79"/>
      <c r="F207" s="79"/>
      <c r="G207" s="80"/>
      <c r="H207" s="79"/>
      <c r="I207" s="79"/>
      <c r="J207" s="79"/>
      <c r="K207" s="79"/>
      <c r="L207" s="81"/>
      <c r="M207" s="81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</row>
    <row r="208" spans="1:33" ht="19.5" customHeight="1" x14ac:dyDescent="0.25">
      <c r="A208" s="79"/>
      <c r="B208" s="79"/>
      <c r="C208" s="79"/>
      <c r="D208" s="79"/>
      <c r="E208" s="79"/>
      <c r="F208" s="79"/>
      <c r="G208" s="80"/>
      <c r="H208" s="79"/>
      <c r="I208" s="79"/>
      <c r="J208" s="79"/>
      <c r="K208" s="79"/>
      <c r="L208" s="81"/>
      <c r="M208" s="81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</row>
    <row r="209" spans="1:33" ht="19.5" customHeight="1" x14ac:dyDescent="0.25">
      <c r="A209" s="79"/>
      <c r="B209" s="79"/>
      <c r="C209" s="79"/>
      <c r="D209" s="79"/>
      <c r="E209" s="79"/>
      <c r="F209" s="79"/>
      <c r="G209" s="80"/>
      <c r="H209" s="79"/>
      <c r="I209" s="79"/>
      <c r="J209" s="79"/>
      <c r="K209" s="79"/>
      <c r="L209" s="81"/>
      <c r="M209" s="81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</row>
    <row r="210" spans="1:33" ht="19.5" customHeight="1" x14ac:dyDescent="0.25">
      <c r="A210" s="79"/>
      <c r="B210" s="79"/>
      <c r="C210" s="79"/>
      <c r="D210" s="79"/>
      <c r="E210" s="79"/>
      <c r="F210" s="79"/>
      <c r="G210" s="80"/>
      <c r="H210" s="79"/>
      <c r="I210" s="79"/>
      <c r="J210" s="79"/>
      <c r="K210" s="79"/>
      <c r="L210" s="81"/>
      <c r="M210" s="81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</row>
    <row r="211" spans="1:33" ht="19.5" customHeight="1" x14ac:dyDescent="0.25">
      <c r="A211" s="79"/>
      <c r="B211" s="79"/>
      <c r="C211" s="79"/>
      <c r="D211" s="79"/>
      <c r="E211" s="79"/>
      <c r="F211" s="79"/>
      <c r="G211" s="80"/>
      <c r="H211" s="79"/>
      <c r="I211" s="79"/>
      <c r="J211" s="79"/>
      <c r="K211" s="79"/>
      <c r="L211" s="81"/>
      <c r="M211" s="81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</row>
    <row r="212" spans="1:33" ht="19.5" customHeight="1" x14ac:dyDescent="0.25">
      <c r="A212" s="79"/>
      <c r="B212" s="79"/>
      <c r="C212" s="79"/>
      <c r="D212" s="79"/>
      <c r="E212" s="79"/>
      <c r="F212" s="79"/>
      <c r="G212" s="80"/>
      <c r="H212" s="79"/>
      <c r="I212" s="79"/>
      <c r="J212" s="79"/>
      <c r="K212" s="79"/>
      <c r="L212" s="81"/>
      <c r="M212" s="81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</row>
    <row r="213" spans="1:33" ht="19.5" customHeight="1" x14ac:dyDescent="0.25">
      <c r="A213" s="79"/>
      <c r="B213" s="79"/>
      <c r="C213" s="79"/>
      <c r="D213" s="79"/>
      <c r="E213" s="79"/>
      <c r="F213" s="79"/>
      <c r="G213" s="80"/>
      <c r="H213" s="79"/>
      <c r="I213" s="79"/>
      <c r="J213" s="79"/>
      <c r="K213" s="79"/>
      <c r="L213" s="81"/>
      <c r="M213" s="81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</row>
    <row r="214" spans="1:33" ht="19.5" customHeight="1" x14ac:dyDescent="0.25">
      <c r="A214" s="79"/>
      <c r="B214" s="79"/>
      <c r="C214" s="79"/>
      <c r="D214" s="79"/>
      <c r="E214" s="79"/>
      <c r="F214" s="79"/>
      <c r="G214" s="80"/>
      <c r="H214" s="79"/>
      <c r="I214" s="79"/>
      <c r="J214" s="79"/>
      <c r="K214" s="79"/>
      <c r="L214" s="81"/>
      <c r="M214" s="81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</row>
    <row r="215" spans="1:33" ht="19.5" customHeight="1" x14ac:dyDescent="0.25">
      <c r="A215" s="79"/>
      <c r="B215" s="79"/>
      <c r="C215" s="79"/>
      <c r="D215" s="79"/>
      <c r="E215" s="79"/>
      <c r="F215" s="79"/>
      <c r="G215" s="80"/>
      <c r="H215" s="79"/>
      <c r="I215" s="79"/>
      <c r="J215" s="79"/>
      <c r="K215" s="79"/>
      <c r="L215" s="81"/>
      <c r="M215" s="81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</row>
    <row r="216" spans="1:33" ht="19.5" customHeight="1" x14ac:dyDescent="0.25">
      <c r="A216" s="79"/>
      <c r="B216" s="79"/>
      <c r="C216" s="79"/>
      <c r="D216" s="79"/>
      <c r="E216" s="79"/>
      <c r="F216" s="79"/>
      <c r="G216" s="80"/>
      <c r="H216" s="79"/>
      <c r="I216" s="79"/>
      <c r="J216" s="79"/>
      <c r="K216" s="79"/>
      <c r="L216" s="81"/>
      <c r="M216" s="81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</row>
    <row r="217" spans="1:33" ht="19.5" customHeight="1" x14ac:dyDescent="0.25">
      <c r="A217" s="79"/>
      <c r="B217" s="79"/>
      <c r="C217" s="79"/>
      <c r="D217" s="79"/>
      <c r="E217" s="79"/>
      <c r="F217" s="79"/>
      <c r="G217" s="80"/>
      <c r="H217" s="79"/>
      <c r="I217" s="79"/>
      <c r="J217" s="79"/>
      <c r="K217" s="79"/>
      <c r="L217" s="81"/>
      <c r="M217" s="81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</row>
    <row r="218" spans="1:33" ht="19.5" customHeight="1" x14ac:dyDescent="0.25">
      <c r="A218" s="79"/>
      <c r="B218" s="79"/>
      <c r="C218" s="79"/>
      <c r="D218" s="79"/>
      <c r="E218" s="79"/>
      <c r="F218" s="79"/>
      <c r="G218" s="80"/>
      <c r="H218" s="79"/>
      <c r="I218" s="79"/>
      <c r="J218" s="79"/>
      <c r="K218" s="79"/>
      <c r="L218" s="81"/>
      <c r="M218" s="81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</row>
    <row r="219" spans="1:33" ht="19.5" customHeight="1" x14ac:dyDescent="0.25">
      <c r="A219" s="79"/>
      <c r="B219" s="79"/>
      <c r="C219" s="79"/>
      <c r="D219" s="79"/>
      <c r="E219" s="79"/>
      <c r="F219" s="79"/>
      <c r="G219" s="80"/>
      <c r="H219" s="79"/>
      <c r="I219" s="79"/>
      <c r="J219" s="79"/>
      <c r="K219" s="79"/>
      <c r="L219" s="81"/>
      <c r="M219" s="81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</row>
    <row r="220" spans="1:33" ht="19.5" customHeight="1" x14ac:dyDescent="0.25">
      <c r="A220" s="79"/>
      <c r="B220" s="79"/>
      <c r="C220" s="79"/>
      <c r="D220" s="79"/>
      <c r="E220" s="79"/>
      <c r="F220" s="79"/>
      <c r="G220" s="80"/>
      <c r="H220" s="79"/>
      <c r="I220" s="79"/>
      <c r="J220" s="79"/>
      <c r="K220" s="79"/>
      <c r="L220" s="81"/>
      <c r="M220" s="81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</row>
    <row r="221" spans="1:33" ht="19.5" customHeight="1" x14ac:dyDescent="0.25">
      <c r="A221" s="79"/>
      <c r="B221" s="79"/>
      <c r="C221" s="79"/>
      <c r="D221" s="79"/>
      <c r="E221" s="79"/>
      <c r="F221" s="79"/>
      <c r="G221" s="80"/>
      <c r="H221" s="79"/>
      <c r="I221" s="79"/>
      <c r="J221" s="79"/>
      <c r="K221" s="79"/>
      <c r="L221" s="81"/>
      <c r="M221" s="81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</row>
    <row r="222" spans="1:33" ht="19.5" customHeight="1" x14ac:dyDescent="0.25">
      <c r="A222" s="79"/>
      <c r="B222" s="79"/>
      <c r="C222" s="79"/>
      <c r="D222" s="79"/>
      <c r="E222" s="79"/>
      <c r="F222" s="79"/>
      <c r="G222" s="80"/>
      <c r="H222" s="79"/>
      <c r="I222" s="79"/>
      <c r="J222" s="79"/>
      <c r="K222" s="79"/>
      <c r="L222" s="81"/>
      <c r="M222" s="81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</row>
    <row r="223" spans="1:33" ht="19.5" customHeight="1" x14ac:dyDescent="0.25">
      <c r="A223" s="79"/>
      <c r="B223" s="79"/>
      <c r="C223" s="79"/>
      <c r="D223" s="79"/>
      <c r="E223" s="79"/>
      <c r="F223" s="79"/>
      <c r="G223" s="80"/>
      <c r="H223" s="79"/>
      <c r="I223" s="79"/>
      <c r="J223" s="79"/>
      <c r="K223" s="79"/>
      <c r="L223" s="81"/>
      <c r="M223" s="81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</row>
    <row r="224" spans="1:33" ht="19.5" customHeight="1" x14ac:dyDescent="0.25">
      <c r="A224" s="79"/>
      <c r="B224" s="79"/>
      <c r="C224" s="79"/>
      <c r="D224" s="79"/>
      <c r="E224" s="79"/>
      <c r="F224" s="79"/>
      <c r="G224" s="80"/>
      <c r="H224" s="79"/>
      <c r="I224" s="79"/>
      <c r="J224" s="79"/>
      <c r="K224" s="79"/>
      <c r="L224" s="81"/>
      <c r="M224" s="81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</row>
    <row r="225" spans="1:33" ht="19.5" customHeight="1" x14ac:dyDescent="0.25">
      <c r="A225" s="79"/>
      <c r="B225" s="79"/>
      <c r="C225" s="79"/>
      <c r="D225" s="79"/>
      <c r="E225" s="79"/>
      <c r="F225" s="79"/>
      <c r="G225" s="80"/>
      <c r="H225" s="79"/>
      <c r="I225" s="79"/>
      <c r="J225" s="79"/>
      <c r="K225" s="79"/>
      <c r="L225" s="81"/>
      <c r="M225" s="81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</row>
    <row r="226" spans="1:33" ht="19.5" customHeight="1" x14ac:dyDescent="0.25">
      <c r="A226" s="79"/>
      <c r="B226" s="79"/>
      <c r="C226" s="79"/>
      <c r="D226" s="79"/>
      <c r="E226" s="79"/>
      <c r="F226" s="79"/>
      <c r="G226" s="80"/>
      <c r="H226" s="79"/>
      <c r="I226" s="79"/>
      <c r="J226" s="79"/>
      <c r="K226" s="79"/>
      <c r="L226" s="81"/>
      <c r="M226" s="81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</row>
    <row r="227" spans="1:33" ht="19.5" customHeight="1" x14ac:dyDescent="0.25">
      <c r="A227" s="79"/>
      <c r="B227" s="79"/>
      <c r="C227" s="79"/>
      <c r="D227" s="79"/>
      <c r="E227" s="79"/>
      <c r="F227" s="79"/>
      <c r="G227" s="80"/>
      <c r="H227" s="79"/>
      <c r="I227" s="79"/>
      <c r="J227" s="79"/>
      <c r="K227" s="79"/>
      <c r="L227" s="81"/>
      <c r="M227" s="81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</row>
    <row r="228" spans="1:33" ht="19.5" customHeight="1" x14ac:dyDescent="0.25">
      <c r="A228" s="79"/>
      <c r="B228" s="79"/>
      <c r="C228" s="79"/>
      <c r="D228" s="79"/>
      <c r="E228" s="79"/>
      <c r="F228" s="79"/>
      <c r="G228" s="80"/>
      <c r="H228" s="79"/>
      <c r="I228" s="79"/>
      <c r="J228" s="79"/>
      <c r="K228" s="79"/>
      <c r="L228" s="81"/>
      <c r="M228" s="81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</row>
    <row r="229" spans="1:33" ht="19.5" customHeight="1" x14ac:dyDescent="0.25">
      <c r="A229" s="79"/>
      <c r="B229" s="79"/>
      <c r="C229" s="79"/>
      <c r="D229" s="79"/>
      <c r="E229" s="79"/>
      <c r="F229" s="79"/>
      <c r="G229" s="80"/>
      <c r="H229" s="79"/>
      <c r="I229" s="79"/>
      <c r="J229" s="79"/>
      <c r="K229" s="79"/>
      <c r="L229" s="81"/>
      <c r="M229" s="81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</row>
    <row r="230" spans="1:33" ht="19.5" customHeight="1" x14ac:dyDescent="0.25">
      <c r="A230" s="79"/>
      <c r="B230" s="79"/>
      <c r="C230" s="79"/>
      <c r="D230" s="79"/>
      <c r="E230" s="79"/>
      <c r="F230" s="79"/>
      <c r="G230" s="80"/>
      <c r="H230" s="79"/>
      <c r="I230" s="79"/>
      <c r="J230" s="79"/>
      <c r="K230" s="79"/>
      <c r="L230" s="81"/>
      <c r="M230" s="81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</row>
    <row r="231" spans="1:33" ht="19.5" customHeight="1" x14ac:dyDescent="0.25">
      <c r="A231" s="79"/>
      <c r="B231" s="79"/>
      <c r="C231" s="79"/>
      <c r="D231" s="79"/>
      <c r="E231" s="79"/>
      <c r="F231" s="79"/>
      <c r="G231" s="80"/>
      <c r="H231" s="79"/>
      <c r="I231" s="79"/>
      <c r="J231" s="79"/>
      <c r="K231" s="79"/>
      <c r="L231" s="81"/>
      <c r="M231" s="81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</row>
    <row r="232" spans="1:33" ht="19.5" customHeight="1" x14ac:dyDescent="0.25">
      <c r="A232" s="79"/>
      <c r="B232" s="79"/>
      <c r="C232" s="79"/>
      <c r="D232" s="79"/>
      <c r="E232" s="79"/>
      <c r="F232" s="79"/>
      <c r="G232" s="80"/>
      <c r="H232" s="79"/>
      <c r="I232" s="79"/>
      <c r="J232" s="79"/>
      <c r="K232" s="79"/>
      <c r="L232" s="81"/>
      <c r="M232" s="81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</row>
    <row r="233" spans="1:33" ht="19.5" customHeight="1" x14ac:dyDescent="0.25">
      <c r="A233" s="79"/>
      <c r="B233" s="79"/>
      <c r="C233" s="79"/>
      <c r="D233" s="79"/>
      <c r="E233" s="79"/>
      <c r="F233" s="79"/>
      <c r="G233" s="80"/>
      <c r="H233" s="79"/>
      <c r="I233" s="79"/>
      <c r="J233" s="79"/>
      <c r="K233" s="79"/>
      <c r="L233" s="81"/>
      <c r="M233" s="81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</row>
    <row r="234" spans="1:33" ht="19.5" customHeight="1" x14ac:dyDescent="0.25">
      <c r="A234" s="79"/>
      <c r="B234" s="79"/>
      <c r="C234" s="79"/>
      <c r="D234" s="79"/>
      <c r="E234" s="79"/>
      <c r="F234" s="79"/>
      <c r="G234" s="80"/>
      <c r="H234" s="79"/>
      <c r="I234" s="79"/>
      <c r="J234" s="79"/>
      <c r="K234" s="79"/>
      <c r="L234" s="81"/>
      <c r="M234" s="81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</row>
    <row r="235" spans="1:33" ht="19.5" customHeight="1" x14ac:dyDescent="0.25">
      <c r="A235" s="79"/>
      <c r="B235" s="79"/>
      <c r="C235" s="79"/>
      <c r="D235" s="79"/>
      <c r="E235" s="79"/>
      <c r="F235" s="79"/>
      <c r="G235" s="80"/>
      <c r="H235" s="79"/>
      <c r="I235" s="79"/>
      <c r="J235" s="79"/>
      <c r="K235" s="79"/>
      <c r="L235" s="81"/>
      <c r="M235" s="81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</row>
    <row r="236" spans="1:33" ht="19.5" customHeight="1" x14ac:dyDescent="0.25">
      <c r="A236" s="79"/>
      <c r="B236" s="79"/>
      <c r="C236" s="79"/>
      <c r="D236" s="79"/>
      <c r="E236" s="79"/>
      <c r="F236" s="79"/>
      <c r="G236" s="80"/>
      <c r="H236" s="79"/>
      <c r="I236" s="79"/>
      <c r="J236" s="79"/>
      <c r="K236" s="79"/>
      <c r="L236" s="81"/>
      <c r="M236" s="81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</row>
    <row r="237" spans="1:33" ht="19.5" customHeight="1" x14ac:dyDescent="0.25">
      <c r="A237" s="79"/>
      <c r="B237" s="79"/>
      <c r="C237" s="79"/>
      <c r="D237" s="79"/>
      <c r="E237" s="79"/>
      <c r="F237" s="79"/>
      <c r="G237" s="80"/>
      <c r="H237" s="79"/>
      <c r="I237" s="79"/>
      <c r="J237" s="79"/>
      <c r="K237" s="79"/>
      <c r="L237" s="81"/>
      <c r="M237" s="81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</row>
    <row r="238" spans="1:33" ht="19.5" customHeight="1" x14ac:dyDescent="0.25">
      <c r="A238" s="79"/>
      <c r="B238" s="79"/>
      <c r="C238" s="79"/>
      <c r="D238" s="79"/>
      <c r="E238" s="79"/>
      <c r="F238" s="79"/>
      <c r="G238" s="80"/>
      <c r="H238" s="79"/>
      <c r="I238" s="79"/>
      <c r="J238" s="79"/>
      <c r="K238" s="79"/>
      <c r="L238" s="81"/>
      <c r="M238" s="81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</row>
    <row r="239" spans="1:33" ht="19.5" customHeight="1" x14ac:dyDescent="0.25">
      <c r="A239" s="79"/>
      <c r="B239" s="79"/>
      <c r="C239" s="79"/>
      <c r="D239" s="79"/>
      <c r="E239" s="79"/>
      <c r="F239" s="79"/>
      <c r="G239" s="80"/>
      <c r="H239" s="79"/>
      <c r="I239" s="79"/>
      <c r="J239" s="79"/>
      <c r="K239" s="79"/>
      <c r="L239" s="81"/>
      <c r="M239" s="81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</row>
    <row r="240" spans="1:33" ht="19.5" customHeight="1" x14ac:dyDescent="0.25">
      <c r="A240" s="79"/>
      <c r="B240" s="79"/>
      <c r="C240" s="79"/>
      <c r="D240" s="79"/>
      <c r="E240" s="79"/>
      <c r="F240" s="79"/>
      <c r="G240" s="80"/>
      <c r="H240" s="79"/>
      <c r="I240" s="79"/>
      <c r="J240" s="79"/>
      <c r="K240" s="79"/>
      <c r="L240" s="81"/>
      <c r="M240" s="81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</row>
    <row r="241" spans="1:33" ht="19.5" customHeight="1" x14ac:dyDescent="0.25">
      <c r="A241" s="79"/>
      <c r="B241" s="79"/>
      <c r="C241" s="79"/>
      <c r="D241" s="79"/>
      <c r="E241" s="79"/>
      <c r="F241" s="79"/>
      <c r="G241" s="80"/>
      <c r="H241" s="79"/>
      <c r="I241" s="79"/>
      <c r="J241" s="79"/>
      <c r="K241" s="79"/>
      <c r="L241" s="81"/>
      <c r="M241" s="81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</row>
    <row r="242" spans="1:33" ht="19.5" customHeight="1" x14ac:dyDescent="0.25">
      <c r="A242" s="79"/>
      <c r="B242" s="79"/>
      <c r="C242" s="79"/>
      <c r="D242" s="79"/>
      <c r="E242" s="79"/>
      <c r="F242" s="79"/>
      <c r="G242" s="80"/>
      <c r="H242" s="79"/>
      <c r="I242" s="79"/>
      <c r="J242" s="79"/>
      <c r="K242" s="79"/>
      <c r="L242" s="81"/>
      <c r="M242" s="81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</row>
    <row r="243" spans="1:33" ht="19.5" customHeight="1" x14ac:dyDescent="0.25">
      <c r="A243" s="79"/>
      <c r="B243" s="79"/>
      <c r="C243" s="79"/>
      <c r="D243" s="79"/>
      <c r="E243" s="79"/>
      <c r="F243" s="79"/>
      <c r="G243" s="80"/>
      <c r="H243" s="79"/>
      <c r="I243" s="79"/>
      <c r="J243" s="79"/>
      <c r="K243" s="79"/>
      <c r="L243" s="81"/>
      <c r="M243" s="81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</row>
    <row r="244" spans="1:33" ht="19.5" customHeight="1" x14ac:dyDescent="0.25">
      <c r="A244" s="79"/>
      <c r="B244" s="79"/>
      <c r="C244" s="79"/>
      <c r="D244" s="79"/>
      <c r="E244" s="79"/>
      <c r="F244" s="79"/>
      <c r="G244" s="80"/>
      <c r="H244" s="79"/>
      <c r="I244" s="79"/>
      <c r="J244" s="79"/>
      <c r="K244" s="79"/>
      <c r="L244" s="81"/>
      <c r="M244" s="81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</row>
    <row r="245" spans="1:33" ht="19.5" customHeight="1" x14ac:dyDescent="0.25">
      <c r="A245" s="79"/>
      <c r="B245" s="79"/>
      <c r="C245" s="79"/>
      <c r="D245" s="79"/>
      <c r="E245" s="79"/>
      <c r="F245" s="79"/>
      <c r="G245" s="80"/>
      <c r="H245" s="79"/>
      <c r="I245" s="79"/>
      <c r="J245" s="79"/>
      <c r="K245" s="79"/>
      <c r="L245" s="81"/>
      <c r="M245" s="81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</row>
    <row r="246" spans="1:33" ht="19.5" customHeight="1" x14ac:dyDescent="0.25">
      <c r="A246" s="79"/>
      <c r="B246" s="79"/>
      <c r="C246" s="79"/>
      <c r="D246" s="79"/>
      <c r="E246" s="79"/>
      <c r="F246" s="79"/>
      <c r="G246" s="80"/>
      <c r="H246" s="79"/>
      <c r="I246" s="79"/>
      <c r="J246" s="79"/>
      <c r="K246" s="79"/>
      <c r="L246" s="81"/>
      <c r="M246" s="81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</row>
    <row r="247" spans="1:33" ht="19.5" customHeight="1" x14ac:dyDescent="0.25">
      <c r="A247" s="79"/>
      <c r="B247" s="79"/>
      <c r="C247" s="79"/>
      <c r="D247" s="79"/>
      <c r="E247" s="79"/>
      <c r="F247" s="79"/>
      <c r="G247" s="80"/>
      <c r="H247" s="79"/>
      <c r="I247" s="79"/>
      <c r="J247" s="79"/>
      <c r="K247" s="79"/>
      <c r="L247" s="81"/>
      <c r="M247" s="81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</row>
    <row r="248" spans="1:33" ht="19.5" customHeight="1" x14ac:dyDescent="0.25">
      <c r="A248" s="79"/>
      <c r="B248" s="79"/>
      <c r="C248" s="79"/>
      <c r="D248" s="79"/>
      <c r="E248" s="79"/>
      <c r="F248" s="79"/>
      <c r="G248" s="80"/>
      <c r="H248" s="79"/>
      <c r="I248" s="79"/>
      <c r="J248" s="79"/>
      <c r="K248" s="79"/>
      <c r="L248" s="81"/>
      <c r="M248" s="81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</row>
    <row r="249" spans="1:33" ht="19.5" customHeight="1" x14ac:dyDescent="0.25">
      <c r="A249" s="79"/>
      <c r="B249" s="79"/>
      <c r="C249" s="79"/>
      <c r="D249" s="79"/>
      <c r="E249" s="79"/>
      <c r="F249" s="79"/>
      <c r="G249" s="80"/>
      <c r="H249" s="79"/>
      <c r="I249" s="79"/>
      <c r="J249" s="79"/>
      <c r="K249" s="79"/>
      <c r="L249" s="81"/>
      <c r="M249" s="81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</row>
    <row r="250" spans="1:33" ht="19.5" customHeight="1" x14ac:dyDescent="0.25">
      <c r="A250" s="79"/>
      <c r="B250" s="79"/>
      <c r="C250" s="79"/>
      <c r="D250" s="79"/>
      <c r="E250" s="79"/>
      <c r="F250" s="79"/>
      <c r="G250" s="80"/>
      <c r="H250" s="79"/>
      <c r="I250" s="79"/>
      <c r="J250" s="79"/>
      <c r="K250" s="79"/>
      <c r="L250" s="81"/>
      <c r="M250" s="81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</row>
    <row r="251" spans="1:33" ht="19.5" customHeight="1" x14ac:dyDescent="0.25">
      <c r="A251" s="79"/>
      <c r="B251" s="79"/>
      <c r="C251" s="79"/>
      <c r="D251" s="79"/>
      <c r="E251" s="79"/>
      <c r="F251" s="79"/>
      <c r="G251" s="80"/>
      <c r="H251" s="79"/>
      <c r="I251" s="79"/>
      <c r="J251" s="79"/>
      <c r="K251" s="79"/>
      <c r="L251" s="81"/>
      <c r="M251" s="81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</row>
    <row r="252" spans="1:33" ht="19.5" customHeight="1" x14ac:dyDescent="0.25">
      <c r="A252" s="79"/>
      <c r="B252" s="79"/>
      <c r="C252" s="79"/>
      <c r="D252" s="79"/>
      <c r="E252" s="79"/>
      <c r="F252" s="79"/>
      <c r="G252" s="80"/>
      <c r="H252" s="79"/>
      <c r="I252" s="79"/>
      <c r="J252" s="79"/>
      <c r="K252" s="79"/>
      <c r="L252" s="81"/>
      <c r="M252" s="81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</row>
    <row r="253" spans="1:33" ht="19.5" customHeight="1" x14ac:dyDescent="0.25">
      <c r="A253" s="79"/>
      <c r="B253" s="79"/>
      <c r="C253" s="79"/>
      <c r="D253" s="79"/>
      <c r="E253" s="79"/>
      <c r="F253" s="79"/>
      <c r="G253" s="80"/>
      <c r="H253" s="79"/>
      <c r="I253" s="79"/>
      <c r="J253" s="79"/>
      <c r="K253" s="79"/>
      <c r="L253" s="81"/>
      <c r="M253" s="81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</row>
    <row r="254" spans="1:33" ht="19.5" customHeight="1" x14ac:dyDescent="0.25">
      <c r="A254" s="79"/>
      <c r="B254" s="79"/>
      <c r="C254" s="79"/>
      <c r="D254" s="79"/>
      <c r="E254" s="79"/>
      <c r="F254" s="79"/>
      <c r="G254" s="80"/>
      <c r="H254" s="79"/>
      <c r="I254" s="79"/>
      <c r="J254" s="79"/>
      <c r="K254" s="79"/>
      <c r="L254" s="81"/>
      <c r="M254" s="81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</row>
    <row r="255" spans="1:33" ht="19.5" customHeight="1" x14ac:dyDescent="0.25">
      <c r="A255" s="79"/>
      <c r="B255" s="79"/>
      <c r="C255" s="79"/>
      <c r="D255" s="79"/>
      <c r="E255" s="79"/>
      <c r="F255" s="79"/>
      <c r="G255" s="80"/>
      <c r="H255" s="79"/>
      <c r="I255" s="79"/>
      <c r="J255" s="79"/>
      <c r="K255" s="79"/>
      <c r="L255" s="81"/>
      <c r="M255" s="81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</row>
    <row r="256" spans="1:33" ht="19.5" customHeight="1" x14ac:dyDescent="0.25">
      <c r="A256" s="79"/>
      <c r="B256" s="79"/>
      <c r="C256" s="79"/>
      <c r="D256" s="79"/>
      <c r="E256" s="79"/>
      <c r="F256" s="79"/>
      <c r="G256" s="80"/>
      <c r="H256" s="79"/>
      <c r="I256" s="79"/>
      <c r="J256" s="79"/>
      <c r="K256" s="79"/>
      <c r="L256" s="81"/>
      <c r="M256" s="81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</row>
    <row r="257" spans="1:33" ht="19.5" customHeight="1" x14ac:dyDescent="0.25">
      <c r="A257" s="79"/>
      <c r="B257" s="79"/>
      <c r="C257" s="79"/>
      <c r="D257" s="79"/>
      <c r="E257" s="79"/>
      <c r="F257" s="79"/>
      <c r="G257" s="80"/>
      <c r="H257" s="79"/>
      <c r="I257" s="79"/>
      <c r="J257" s="79"/>
      <c r="K257" s="79"/>
      <c r="L257" s="81"/>
      <c r="M257" s="81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</row>
    <row r="258" spans="1:33" ht="19.5" customHeight="1" x14ac:dyDescent="0.25">
      <c r="A258" s="79"/>
      <c r="B258" s="79"/>
      <c r="C258" s="79"/>
      <c r="D258" s="79"/>
      <c r="E258" s="79"/>
      <c r="F258" s="79"/>
      <c r="G258" s="80"/>
      <c r="H258" s="79"/>
      <c r="I258" s="79"/>
      <c r="J258" s="79"/>
      <c r="K258" s="79"/>
      <c r="L258" s="81"/>
      <c r="M258" s="81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</row>
    <row r="259" spans="1:33" ht="19.5" customHeight="1" x14ac:dyDescent="0.25">
      <c r="A259" s="79"/>
      <c r="B259" s="79"/>
      <c r="C259" s="79"/>
      <c r="D259" s="79"/>
      <c r="E259" s="79"/>
      <c r="F259" s="79"/>
      <c r="G259" s="80"/>
      <c r="H259" s="79"/>
      <c r="I259" s="79"/>
      <c r="J259" s="79"/>
      <c r="K259" s="79"/>
      <c r="L259" s="81"/>
      <c r="M259" s="81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</row>
    <row r="260" spans="1:33" ht="19.5" customHeight="1" x14ac:dyDescent="0.25">
      <c r="A260" s="79"/>
      <c r="B260" s="79"/>
      <c r="C260" s="79"/>
      <c r="D260" s="79"/>
      <c r="E260" s="79"/>
      <c r="F260" s="79"/>
      <c r="G260" s="80"/>
      <c r="H260" s="79"/>
      <c r="I260" s="79"/>
      <c r="J260" s="79"/>
      <c r="K260" s="79"/>
      <c r="L260" s="81"/>
      <c r="M260" s="81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</row>
    <row r="261" spans="1:33" ht="19.5" customHeight="1" x14ac:dyDescent="0.25">
      <c r="A261" s="79"/>
      <c r="B261" s="79"/>
      <c r="C261" s="79"/>
      <c r="D261" s="79"/>
      <c r="E261" s="79"/>
      <c r="F261" s="79"/>
      <c r="G261" s="80"/>
      <c r="H261" s="79"/>
      <c r="I261" s="79"/>
      <c r="J261" s="79"/>
      <c r="K261" s="79"/>
      <c r="L261" s="81"/>
      <c r="M261" s="81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</row>
    <row r="262" spans="1:33" ht="19.5" customHeight="1" x14ac:dyDescent="0.25">
      <c r="A262" s="79"/>
      <c r="B262" s="79"/>
      <c r="C262" s="79"/>
      <c r="D262" s="79"/>
      <c r="E262" s="79"/>
      <c r="F262" s="79"/>
      <c r="G262" s="80"/>
      <c r="H262" s="79"/>
      <c r="I262" s="79"/>
      <c r="J262" s="79"/>
      <c r="K262" s="79"/>
      <c r="L262" s="81"/>
      <c r="M262" s="81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</row>
    <row r="263" spans="1:33" ht="19.5" customHeight="1" x14ac:dyDescent="0.25">
      <c r="A263" s="79"/>
      <c r="B263" s="79"/>
      <c r="C263" s="79"/>
      <c r="D263" s="79"/>
      <c r="E263" s="79"/>
      <c r="F263" s="79"/>
      <c r="G263" s="80"/>
      <c r="H263" s="79"/>
      <c r="I263" s="79"/>
      <c r="J263" s="79"/>
      <c r="K263" s="79"/>
      <c r="L263" s="81"/>
      <c r="M263" s="81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</row>
    <row r="264" spans="1:33" ht="19.5" customHeight="1" x14ac:dyDescent="0.25">
      <c r="A264" s="79"/>
      <c r="B264" s="79"/>
      <c r="C264" s="79"/>
      <c r="D264" s="79"/>
      <c r="E264" s="79"/>
      <c r="F264" s="79"/>
      <c r="G264" s="80"/>
      <c r="H264" s="79"/>
      <c r="I264" s="79"/>
      <c r="J264" s="79"/>
      <c r="K264" s="79"/>
      <c r="L264" s="81"/>
      <c r="M264" s="81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</row>
    <row r="265" spans="1:33" ht="19.5" customHeight="1" x14ac:dyDescent="0.25">
      <c r="A265" s="79"/>
      <c r="B265" s="79"/>
      <c r="C265" s="79"/>
      <c r="D265" s="79"/>
      <c r="E265" s="79"/>
      <c r="F265" s="79"/>
      <c r="G265" s="80"/>
      <c r="H265" s="79"/>
      <c r="I265" s="79"/>
      <c r="J265" s="79"/>
      <c r="K265" s="79"/>
      <c r="L265" s="81"/>
      <c r="M265" s="81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</row>
    <row r="266" spans="1:33" ht="19.5" customHeight="1" x14ac:dyDescent="0.25">
      <c r="A266" s="79"/>
      <c r="B266" s="79"/>
      <c r="C266" s="79"/>
      <c r="D266" s="79"/>
      <c r="E266" s="79"/>
      <c r="F266" s="79"/>
      <c r="G266" s="80"/>
      <c r="H266" s="79"/>
      <c r="I266" s="79"/>
      <c r="J266" s="79"/>
      <c r="K266" s="79"/>
      <c r="L266" s="81"/>
      <c r="M266" s="81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</row>
    <row r="267" spans="1:33" ht="19.5" customHeight="1" x14ac:dyDescent="0.25">
      <c r="A267" s="79"/>
      <c r="B267" s="79"/>
      <c r="C267" s="79"/>
      <c r="D267" s="79"/>
      <c r="E267" s="79"/>
      <c r="F267" s="79"/>
      <c r="G267" s="80"/>
      <c r="H267" s="79"/>
      <c r="I267" s="79"/>
      <c r="J267" s="79"/>
      <c r="K267" s="79"/>
      <c r="L267" s="81"/>
      <c r="M267" s="81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</row>
    <row r="268" spans="1:33" ht="19.5" customHeight="1" x14ac:dyDescent="0.25">
      <c r="A268" s="79"/>
      <c r="B268" s="79"/>
      <c r="C268" s="79"/>
      <c r="D268" s="79"/>
      <c r="E268" s="79"/>
      <c r="F268" s="79"/>
      <c r="G268" s="80"/>
      <c r="H268" s="79"/>
      <c r="I268" s="79"/>
      <c r="J268" s="79"/>
      <c r="K268" s="79"/>
      <c r="L268" s="81"/>
      <c r="M268" s="81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</row>
    <row r="269" spans="1:33" ht="19.5" customHeight="1" x14ac:dyDescent="0.25">
      <c r="A269" s="79"/>
      <c r="B269" s="79"/>
      <c r="C269" s="79"/>
      <c r="D269" s="79"/>
      <c r="E269" s="79"/>
      <c r="F269" s="79"/>
      <c r="G269" s="80"/>
      <c r="H269" s="79"/>
      <c r="I269" s="79"/>
      <c r="J269" s="79"/>
      <c r="K269" s="79"/>
      <c r="L269" s="81"/>
      <c r="M269" s="81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</row>
    <row r="270" spans="1:33" ht="19.5" customHeight="1" x14ac:dyDescent="0.25">
      <c r="A270" s="79"/>
      <c r="B270" s="79"/>
      <c r="C270" s="79"/>
      <c r="D270" s="79"/>
      <c r="E270" s="79"/>
      <c r="F270" s="79"/>
      <c r="G270" s="80"/>
      <c r="H270" s="79"/>
      <c r="I270" s="79"/>
      <c r="J270" s="79"/>
      <c r="K270" s="79"/>
      <c r="L270" s="81"/>
      <c r="M270" s="81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</row>
    <row r="271" spans="1:33" ht="19.5" customHeight="1" x14ac:dyDescent="0.25">
      <c r="A271" s="79"/>
      <c r="B271" s="79"/>
      <c r="C271" s="79"/>
      <c r="D271" s="79"/>
      <c r="E271" s="79"/>
      <c r="F271" s="79"/>
      <c r="G271" s="80"/>
      <c r="H271" s="79"/>
      <c r="I271" s="79"/>
      <c r="J271" s="79"/>
      <c r="K271" s="79"/>
      <c r="L271" s="81"/>
      <c r="M271" s="81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</row>
    <row r="272" spans="1:33" ht="19.5" customHeight="1" x14ac:dyDescent="0.25">
      <c r="A272" s="79"/>
      <c r="B272" s="79"/>
      <c r="C272" s="79"/>
      <c r="D272" s="79"/>
      <c r="E272" s="79"/>
      <c r="F272" s="79"/>
      <c r="G272" s="80"/>
      <c r="H272" s="79"/>
      <c r="I272" s="79"/>
      <c r="J272" s="79"/>
      <c r="K272" s="79"/>
      <c r="L272" s="81"/>
      <c r="M272" s="81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</row>
    <row r="273" spans="1:33" ht="19.5" customHeight="1" x14ac:dyDescent="0.25">
      <c r="A273" s="79"/>
      <c r="B273" s="79"/>
      <c r="C273" s="79"/>
      <c r="D273" s="79"/>
      <c r="E273" s="79"/>
      <c r="F273" s="79"/>
      <c r="G273" s="80"/>
      <c r="H273" s="79"/>
      <c r="I273" s="79"/>
      <c r="J273" s="79"/>
      <c r="K273" s="79"/>
      <c r="L273" s="81"/>
      <c r="M273" s="81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</row>
    <row r="274" spans="1:33" ht="19.5" customHeight="1" x14ac:dyDescent="0.25">
      <c r="A274" s="79"/>
      <c r="B274" s="79"/>
      <c r="C274" s="79"/>
      <c r="D274" s="79"/>
      <c r="E274" s="79"/>
      <c r="F274" s="79"/>
      <c r="G274" s="80"/>
      <c r="H274" s="79"/>
      <c r="I274" s="79"/>
      <c r="J274" s="79"/>
      <c r="K274" s="79"/>
      <c r="L274" s="81"/>
      <c r="M274" s="81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</row>
    <row r="275" spans="1:33" ht="19.5" customHeight="1" x14ac:dyDescent="0.25">
      <c r="A275" s="79"/>
      <c r="B275" s="79"/>
      <c r="C275" s="79"/>
      <c r="D275" s="79"/>
      <c r="E275" s="79"/>
      <c r="F275" s="79"/>
      <c r="G275" s="80"/>
      <c r="H275" s="79"/>
      <c r="I275" s="79"/>
      <c r="J275" s="79"/>
      <c r="K275" s="79"/>
      <c r="L275" s="81"/>
      <c r="M275" s="81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</row>
    <row r="276" spans="1:33" ht="19.5" customHeight="1" x14ac:dyDescent="0.25">
      <c r="A276" s="79"/>
      <c r="B276" s="79"/>
      <c r="C276" s="79"/>
      <c r="D276" s="79"/>
      <c r="E276" s="79"/>
      <c r="F276" s="79"/>
      <c r="G276" s="80"/>
      <c r="H276" s="79"/>
      <c r="I276" s="79"/>
      <c r="J276" s="79"/>
      <c r="K276" s="79"/>
      <c r="L276" s="81"/>
      <c r="M276" s="81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</row>
    <row r="277" spans="1:33" ht="19.5" customHeight="1" x14ac:dyDescent="0.25">
      <c r="A277" s="79"/>
      <c r="B277" s="79"/>
      <c r="C277" s="79"/>
      <c r="D277" s="79"/>
      <c r="E277" s="79"/>
      <c r="F277" s="79"/>
      <c r="G277" s="80"/>
      <c r="H277" s="79"/>
      <c r="I277" s="79"/>
      <c r="J277" s="79"/>
      <c r="K277" s="79"/>
      <c r="L277" s="81"/>
      <c r="M277" s="81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</row>
    <row r="278" spans="1:33" ht="19.5" customHeight="1" x14ac:dyDescent="0.25">
      <c r="A278" s="79"/>
      <c r="B278" s="79"/>
      <c r="C278" s="79"/>
      <c r="D278" s="79"/>
      <c r="E278" s="79"/>
      <c r="F278" s="79"/>
      <c r="G278" s="80"/>
      <c r="H278" s="79"/>
      <c r="I278" s="79"/>
      <c r="J278" s="79"/>
      <c r="K278" s="79"/>
      <c r="L278" s="81"/>
      <c r="M278" s="81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</row>
    <row r="279" spans="1:33" ht="19.5" customHeight="1" x14ac:dyDescent="0.25">
      <c r="A279" s="79"/>
      <c r="B279" s="79"/>
      <c r="C279" s="79"/>
      <c r="D279" s="79"/>
      <c r="E279" s="79"/>
      <c r="F279" s="79"/>
      <c r="G279" s="80"/>
      <c r="H279" s="79"/>
      <c r="I279" s="79"/>
      <c r="J279" s="79"/>
      <c r="K279" s="79"/>
      <c r="L279" s="81"/>
      <c r="M279" s="81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</row>
    <row r="280" spans="1:33" ht="19.5" customHeight="1" x14ac:dyDescent="0.25">
      <c r="A280" s="79"/>
      <c r="B280" s="79"/>
      <c r="C280" s="79"/>
      <c r="D280" s="79"/>
      <c r="E280" s="79"/>
      <c r="F280" s="79"/>
      <c r="G280" s="80"/>
      <c r="H280" s="79"/>
      <c r="I280" s="79"/>
      <c r="J280" s="79"/>
      <c r="K280" s="79"/>
      <c r="L280" s="81"/>
      <c r="M280" s="81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</row>
    <row r="281" spans="1:33" ht="19.5" customHeight="1" x14ac:dyDescent="0.25">
      <c r="A281" s="79"/>
      <c r="B281" s="79"/>
      <c r="C281" s="79"/>
      <c r="D281" s="79"/>
      <c r="E281" s="79"/>
      <c r="F281" s="79"/>
      <c r="G281" s="80"/>
      <c r="H281" s="79"/>
      <c r="I281" s="79"/>
      <c r="J281" s="79"/>
      <c r="K281" s="79"/>
      <c r="L281" s="81"/>
      <c r="M281" s="81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</row>
    <row r="282" spans="1:33" ht="19.5" customHeight="1" x14ac:dyDescent="0.25">
      <c r="A282" s="79"/>
      <c r="B282" s="79"/>
      <c r="C282" s="79"/>
      <c r="D282" s="79"/>
      <c r="E282" s="79"/>
      <c r="F282" s="79"/>
      <c r="G282" s="80"/>
      <c r="H282" s="79"/>
      <c r="I282" s="79"/>
      <c r="J282" s="79"/>
      <c r="K282" s="79"/>
      <c r="L282" s="81"/>
      <c r="M282" s="81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</row>
    <row r="283" spans="1:33" ht="19.5" customHeight="1" x14ac:dyDescent="0.25">
      <c r="A283" s="79"/>
      <c r="B283" s="79"/>
      <c r="C283" s="79"/>
      <c r="D283" s="79"/>
      <c r="E283" s="79"/>
      <c r="F283" s="79"/>
      <c r="G283" s="80"/>
      <c r="H283" s="79"/>
      <c r="I283" s="79"/>
      <c r="J283" s="79"/>
      <c r="K283" s="79"/>
      <c r="L283" s="81"/>
      <c r="M283" s="81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</row>
    <row r="284" spans="1:33" ht="19.5" customHeight="1" x14ac:dyDescent="0.25">
      <c r="A284" s="79"/>
      <c r="B284" s="79"/>
      <c r="C284" s="79"/>
      <c r="D284" s="79"/>
      <c r="E284" s="79"/>
      <c r="F284" s="79"/>
      <c r="G284" s="80"/>
      <c r="H284" s="79"/>
      <c r="I284" s="79"/>
      <c r="J284" s="79"/>
      <c r="K284" s="79"/>
      <c r="L284" s="81"/>
      <c r="M284" s="81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</row>
    <row r="285" spans="1:33" ht="19.5" customHeight="1" x14ac:dyDescent="0.25">
      <c r="A285" s="79"/>
      <c r="B285" s="79"/>
      <c r="C285" s="79"/>
      <c r="D285" s="79"/>
      <c r="E285" s="79"/>
      <c r="F285" s="79"/>
      <c r="G285" s="80"/>
      <c r="H285" s="79"/>
      <c r="I285" s="79"/>
      <c r="J285" s="79"/>
      <c r="K285" s="79"/>
      <c r="L285" s="81"/>
      <c r="M285" s="81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</row>
    <row r="286" spans="1:33" ht="19.5" customHeight="1" x14ac:dyDescent="0.25">
      <c r="A286" s="79"/>
      <c r="B286" s="79"/>
      <c r="C286" s="79"/>
      <c r="D286" s="79"/>
      <c r="E286" s="79"/>
      <c r="F286" s="79"/>
      <c r="G286" s="80"/>
      <c r="H286" s="79"/>
      <c r="I286" s="79"/>
      <c r="J286" s="79"/>
      <c r="K286" s="79"/>
      <c r="L286" s="81"/>
      <c r="M286" s="81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</row>
    <row r="287" spans="1:33" ht="19.5" customHeight="1" x14ac:dyDescent="0.25">
      <c r="A287" s="79"/>
      <c r="B287" s="79"/>
      <c r="C287" s="79"/>
      <c r="D287" s="79"/>
      <c r="E287" s="79"/>
      <c r="F287" s="79"/>
      <c r="G287" s="80"/>
      <c r="H287" s="79"/>
      <c r="I287" s="79"/>
      <c r="J287" s="79"/>
      <c r="K287" s="79"/>
      <c r="L287" s="81"/>
      <c r="M287" s="81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</row>
    <row r="288" spans="1:33" ht="19.5" customHeight="1" x14ac:dyDescent="0.25">
      <c r="A288" s="79"/>
      <c r="B288" s="79"/>
      <c r="C288" s="79"/>
      <c r="D288" s="79"/>
      <c r="E288" s="79"/>
      <c r="F288" s="79"/>
      <c r="G288" s="80"/>
      <c r="H288" s="79"/>
      <c r="I288" s="79"/>
      <c r="J288" s="79"/>
      <c r="K288" s="79"/>
      <c r="L288" s="81"/>
      <c r="M288" s="81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</row>
    <row r="289" spans="1:33" ht="19.5" customHeight="1" x14ac:dyDescent="0.25">
      <c r="A289" s="79"/>
      <c r="B289" s="79"/>
      <c r="C289" s="79"/>
      <c r="D289" s="79"/>
      <c r="E289" s="79"/>
      <c r="F289" s="79"/>
      <c r="G289" s="80"/>
      <c r="H289" s="79"/>
      <c r="I289" s="79"/>
      <c r="J289" s="79"/>
      <c r="K289" s="79"/>
      <c r="L289" s="81"/>
      <c r="M289" s="81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</row>
    <row r="290" spans="1:33" ht="19.5" customHeight="1" x14ac:dyDescent="0.25">
      <c r="A290" s="79"/>
      <c r="B290" s="79"/>
      <c r="C290" s="79"/>
      <c r="D290" s="79"/>
      <c r="E290" s="79"/>
      <c r="F290" s="79"/>
      <c r="G290" s="80"/>
      <c r="H290" s="79"/>
      <c r="I290" s="79"/>
      <c r="J290" s="79"/>
      <c r="K290" s="79"/>
      <c r="L290" s="81"/>
      <c r="M290" s="81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</row>
    <row r="291" spans="1:33" ht="19.5" customHeight="1" x14ac:dyDescent="0.25">
      <c r="A291" s="79"/>
      <c r="B291" s="79"/>
      <c r="C291" s="79"/>
      <c r="D291" s="79"/>
      <c r="E291" s="79"/>
      <c r="F291" s="79"/>
      <c r="G291" s="80"/>
      <c r="H291" s="79"/>
      <c r="I291" s="79"/>
      <c r="J291" s="79"/>
      <c r="K291" s="79"/>
      <c r="L291" s="81"/>
      <c r="M291" s="81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</row>
    <row r="292" spans="1:33" ht="19.5" customHeight="1" x14ac:dyDescent="0.25">
      <c r="A292" s="79"/>
      <c r="B292" s="79"/>
      <c r="C292" s="79"/>
      <c r="D292" s="79"/>
      <c r="E292" s="79"/>
      <c r="F292" s="79"/>
      <c r="G292" s="80"/>
      <c r="H292" s="79"/>
      <c r="I292" s="79"/>
      <c r="J292" s="79"/>
      <c r="K292" s="79"/>
      <c r="L292" s="81"/>
      <c r="M292" s="81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</row>
    <row r="293" spans="1:33" ht="19.5" customHeight="1" x14ac:dyDescent="0.25">
      <c r="A293" s="79"/>
      <c r="B293" s="79"/>
      <c r="C293" s="79"/>
      <c r="D293" s="79"/>
      <c r="E293" s="79"/>
      <c r="F293" s="79"/>
      <c r="G293" s="80"/>
      <c r="H293" s="79"/>
      <c r="I293" s="79"/>
      <c r="J293" s="79"/>
      <c r="K293" s="79"/>
      <c r="L293" s="81"/>
      <c r="M293" s="81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</row>
    <row r="294" spans="1:33" ht="19.5" customHeight="1" x14ac:dyDescent="0.25">
      <c r="A294" s="79"/>
      <c r="B294" s="79"/>
      <c r="C294" s="79"/>
      <c r="D294" s="79"/>
      <c r="E294" s="79"/>
      <c r="F294" s="79"/>
      <c r="G294" s="80"/>
      <c r="H294" s="79"/>
      <c r="I294" s="79"/>
      <c r="J294" s="79"/>
      <c r="K294" s="79"/>
      <c r="L294" s="81"/>
      <c r="M294" s="81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</row>
    <row r="295" spans="1:33" ht="19.5" customHeight="1" x14ac:dyDescent="0.25">
      <c r="A295" s="79"/>
      <c r="B295" s="79"/>
      <c r="C295" s="79"/>
      <c r="D295" s="79"/>
      <c r="E295" s="79"/>
      <c r="F295" s="79"/>
      <c r="G295" s="80"/>
      <c r="H295" s="79"/>
      <c r="I295" s="79"/>
      <c r="J295" s="79"/>
      <c r="K295" s="79"/>
      <c r="L295" s="81"/>
      <c r="M295" s="81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</row>
    <row r="296" spans="1:33" ht="19.5" customHeight="1" x14ac:dyDescent="0.25">
      <c r="A296" s="79"/>
      <c r="B296" s="79"/>
      <c r="C296" s="79"/>
      <c r="D296" s="79"/>
      <c r="E296" s="79"/>
      <c r="F296" s="79"/>
      <c r="G296" s="80"/>
      <c r="H296" s="79"/>
      <c r="I296" s="79"/>
      <c r="J296" s="79"/>
      <c r="K296" s="79"/>
      <c r="L296" s="81"/>
      <c r="M296" s="81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</row>
    <row r="297" spans="1:33" ht="19.5" customHeight="1" x14ac:dyDescent="0.25">
      <c r="A297" s="79"/>
      <c r="B297" s="79"/>
      <c r="C297" s="79"/>
      <c r="D297" s="79"/>
      <c r="E297" s="79"/>
      <c r="F297" s="79"/>
      <c r="G297" s="80"/>
      <c r="H297" s="79"/>
      <c r="I297" s="79"/>
      <c r="J297" s="79"/>
      <c r="K297" s="79"/>
      <c r="L297" s="81"/>
      <c r="M297" s="81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</row>
    <row r="298" spans="1:33" ht="19.5" customHeight="1" x14ac:dyDescent="0.25">
      <c r="A298" s="79"/>
      <c r="B298" s="79"/>
      <c r="C298" s="79"/>
      <c r="D298" s="79"/>
      <c r="E298" s="79"/>
      <c r="F298" s="79"/>
      <c r="G298" s="80"/>
      <c r="H298" s="79"/>
      <c r="I298" s="79"/>
      <c r="J298" s="79"/>
      <c r="K298" s="79"/>
      <c r="L298" s="81"/>
      <c r="M298" s="81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</row>
    <row r="299" spans="1:33" ht="19.5" customHeight="1" x14ac:dyDescent="0.25">
      <c r="A299" s="79"/>
      <c r="B299" s="79"/>
      <c r="C299" s="79"/>
      <c r="D299" s="79"/>
      <c r="E299" s="79"/>
      <c r="F299" s="79"/>
      <c r="G299" s="80"/>
      <c r="H299" s="79"/>
      <c r="I299" s="79"/>
      <c r="J299" s="79"/>
      <c r="K299" s="79"/>
      <c r="L299" s="81"/>
      <c r="M299" s="81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</row>
    <row r="300" spans="1:33" ht="19.5" customHeight="1" x14ac:dyDescent="0.25">
      <c r="A300" s="79"/>
      <c r="B300" s="79"/>
      <c r="C300" s="79"/>
      <c r="D300" s="79"/>
      <c r="E300" s="79"/>
      <c r="F300" s="79"/>
      <c r="G300" s="80"/>
      <c r="H300" s="79"/>
      <c r="I300" s="79"/>
      <c r="J300" s="79"/>
      <c r="K300" s="79"/>
      <c r="L300" s="81"/>
      <c r="M300" s="81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</row>
    <row r="301" spans="1:33" ht="19.5" customHeight="1" x14ac:dyDescent="0.25">
      <c r="A301" s="79"/>
      <c r="B301" s="79"/>
      <c r="C301" s="79"/>
      <c r="D301" s="79"/>
      <c r="E301" s="79"/>
      <c r="F301" s="79"/>
      <c r="G301" s="80"/>
      <c r="H301" s="79"/>
      <c r="I301" s="79"/>
      <c r="J301" s="79"/>
      <c r="K301" s="79"/>
      <c r="L301" s="81"/>
      <c r="M301" s="81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</row>
    <row r="302" spans="1:33" ht="19.5" customHeight="1" x14ac:dyDescent="0.25">
      <c r="A302" s="79"/>
      <c r="B302" s="79"/>
      <c r="C302" s="79"/>
      <c r="D302" s="79"/>
      <c r="E302" s="79"/>
      <c r="F302" s="79"/>
      <c r="G302" s="80"/>
      <c r="H302" s="79"/>
      <c r="I302" s="79"/>
      <c r="J302" s="79"/>
      <c r="K302" s="79"/>
      <c r="L302" s="81"/>
      <c r="M302" s="81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</row>
    <row r="303" spans="1:33" ht="19.5" customHeight="1" x14ac:dyDescent="0.25">
      <c r="A303" s="79"/>
      <c r="B303" s="79"/>
      <c r="C303" s="79"/>
      <c r="D303" s="79"/>
      <c r="E303" s="79"/>
      <c r="F303" s="79"/>
      <c r="G303" s="80"/>
      <c r="H303" s="79"/>
      <c r="I303" s="79"/>
      <c r="J303" s="79"/>
      <c r="K303" s="79"/>
      <c r="L303" s="81"/>
      <c r="M303" s="81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</row>
    <row r="304" spans="1:33" ht="19.5" customHeight="1" x14ac:dyDescent="0.25">
      <c r="A304" s="79"/>
      <c r="B304" s="79"/>
      <c r="C304" s="79"/>
      <c r="D304" s="79"/>
      <c r="E304" s="79"/>
      <c r="F304" s="79"/>
      <c r="G304" s="80"/>
      <c r="H304" s="79"/>
      <c r="I304" s="79"/>
      <c r="J304" s="79"/>
      <c r="K304" s="79"/>
      <c r="L304" s="81"/>
      <c r="M304" s="81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</row>
    <row r="305" spans="1:33" ht="19.5" customHeight="1" x14ac:dyDescent="0.25">
      <c r="A305" s="79"/>
      <c r="B305" s="79"/>
      <c r="C305" s="79"/>
      <c r="D305" s="79"/>
      <c r="E305" s="79"/>
      <c r="F305" s="79"/>
      <c r="G305" s="80"/>
      <c r="H305" s="79"/>
      <c r="I305" s="79"/>
      <c r="J305" s="79"/>
      <c r="K305" s="79"/>
      <c r="L305" s="81"/>
      <c r="M305" s="81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</row>
    <row r="306" spans="1:33" ht="19.5" customHeight="1" x14ac:dyDescent="0.25">
      <c r="A306" s="79"/>
      <c r="B306" s="79"/>
      <c r="C306" s="79"/>
      <c r="D306" s="79"/>
      <c r="E306" s="79"/>
      <c r="F306" s="79"/>
      <c r="G306" s="80"/>
      <c r="H306" s="79"/>
      <c r="I306" s="79"/>
      <c r="J306" s="79"/>
      <c r="K306" s="79"/>
      <c r="L306" s="81"/>
      <c r="M306" s="81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</row>
    <row r="307" spans="1:33" ht="19.5" customHeight="1" x14ac:dyDescent="0.25">
      <c r="A307" s="79"/>
      <c r="B307" s="79"/>
      <c r="C307" s="79"/>
      <c r="D307" s="79"/>
      <c r="E307" s="79"/>
      <c r="F307" s="79"/>
      <c r="G307" s="80"/>
      <c r="H307" s="79"/>
      <c r="I307" s="79"/>
      <c r="J307" s="79"/>
      <c r="K307" s="79"/>
      <c r="L307" s="81"/>
      <c r="M307" s="81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</row>
    <row r="308" spans="1:33" ht="19.5" customHeight="1" x14ac:dyDescent="0.25">
      <c r="A308" s="79"/>
      <c r="B308" s="79"/>
      <c r="C308" s="79"/>
      <c r="D308" s="79"/>
      <c r="E308" s="79"/>
      <c r="F308" s="79"/>
      <c r="G308" s="80"/>
      <c r="H308" s="79"/>
      <c r="I308" s="79"/>
      <c r="J308" s="79"/>
      <c r="K308" s="79"/>
      <c r="L308" s="81"/>
      <c r="M308" s="81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</row>
    <row r="309" spans="1:33" ht="19.5" customHeight="1" x14ac:dyDescent="0.25">
      <c r="A309" s="79"/>
      <c r="B309" s="79"/>
      <c r="C309" s="79"/>
      <c r="D309" s="79"/>
      <c r="E309" s="79"/>
      <c r="F309" s="79"/>
      <c r="G309" s="80"/>
      <c r="H309" s="79"/>
      <c r="I309" s="79"/>
      <c r="J309" s="79"/>
      <c r="K309" s="79"/>
      <c r="L309" s="81"/>
      <c r="M309" s="81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</row>
    <row r="310" spans="1:33" ht="19.5" customHeight="1" x14ac:dyDescent="0.25">
      <c r="A310" s="79"/>
      <c r="B310" s="79"/>
      <c r="C310" s="79"/>
      <c r="D310" s="79"/>
      <c r="E310" s="79"/>
      <c r="F310" s="79"/>
      <c r="G310" s="80"/>
      <c r="H310" s="79"/>
      <c r="I310" s="79"/>
      <c r="J310" s="79"/>
      <c r="K310" s="79"/>
      <c r="L310" s="81"/>
      <c r="M310" s="81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</row>
    <row r="311" spans="1:33" ht="19.5" customHeight="1" x14ac:dyDescent="0.25">
      <c r="A311" s="79"/>
      <c r="B311" s="79"/>
      <c r="C311" s="79"/>
      <c r="D311" s="79"/>
      <c r="E311" s="79"/>
      <c r="F311" s="79"/>
      <c r="G311" s="80"/>
      <c r="H311" s="79"/>
      <c r="I311" s="79"/>
      <c r="J311" s="79"/>
      <c r="K311" s="79"/>
      <c r="L311" s="81"/>
      <c r="M311" s="81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</row>
    <row r="312" spans="1:33" ht="19.5" customHeight="1" x14ac:dyDescent="0.25">
      <c r="A312" s="79"/>
      <c r="B312" s="79"/>
      <c r="C312" s="79"/>
      <c r="D312" s="79"/>
      <c r="E312" s="79"/>
      <c r="F312" s="79"/>
      <c r="G312" s="80"/>
      <c r="H312" s="79"/>
      <c r="I312" s="79"/>
      <c r="J312" s="79"/>
      <c r="K312" s="79"/>
      <c r="L312" s="81"/>
      <c r="M312" s="81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</row>
    <row r="313" spans="1:33" ht="19.5" customHeight="1" x14ac:dyDescent="0.25">
      <c r="A313" s="79"/>
      <c r="B313" s="79"/>
      <c r="C313" s="79"/>
      <c r="D313" s="79"/>
      <c r="E313" s="79"/>
      <c r="F313" s="79"/>
      <c r="G313" s="80"/>
      <c r="H313" s="79"/>
      <c r="I313" s="79"/>
      <c r="J313" s="79"/>
      <c r="K313" s="79"/>
      <c r="L313" s="81"/>
      <c r="M313" s="81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</row>
    <row r="314" spans="1:33" ht="19.5" customHeight="1" x14ac:dyDescent="0.25">
      <c r="A314" s="79"/>
      <c r="B314" s="79"/>
      <c r="C314" s="79"/>
      <c r="D314" s="79"/>
      <c r="E314" s="79"/>
      <c r="F314" s="79"/>
      <c r="G314" s="80"/>
      <c r="H314" s="79"/>
      <c r="I314" s="79"/>
      <c r="J314" s="79"/>
      <c r="K314" s="79"/>
      <c r="L314" s="81"/>
      <c r="M314" s="81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</row>
    <row r="315" spans="1:33" ht="19.5" customHeight="1" x14ac:dyDescent="0.25">
      <c r="A315" s="79"/>
      <c r="B315" s="79"/>
      <c r="C315" s="79"/>
      <c r="D315" s="79"/>
      <c r="E315" s="79"/>
      <c r="F315" s="79"/>
      <c r="G315" s="80"/>
      <c r="H315" s="79"/>
      <c r="I315" s="79"/>
      <c r="J315" s="79"/>
      <c r="K315" s="79"/>
      <c r="L315" s="81"/>
      <c r="M315" s="81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</row>
    <row r="316" spans="1:33" ht="19.5" customHeight="1" x14ac:dyDescent="0.25">
      <c r="A316" s="79"/>
      <c r="B316" s="79"/>
      <c r="C316" s="79"/>
      <c r="D316" s="79"/>
      <c r="E316" s="79"/>
      <c r="F316" s="79"/>
      <c r="G316" s="80"/>
      <c r="H316" s="79"/>
      <c r="I316" s="79"/>
      <c r="J316" s="79"/>
      <c r="K316" s="79"/>
      <c r="L316" s="81"/>
      <c r="M316" s="81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</row>
    <row r="317" spans="1:33" ht="19.5" customHeight="1" x14ac:dyDescent="0.25">
      <c r="A317" s="79"/>
      <c r="B317" s="79"/>
      <c r="C317" s="79"/>
      <c r="D317" s="79"/>
      <c r="E317" s="79"/>
      <c r="F317" s="79"/>
      <c r="G317" s="80"/>
      <c r="H317" s="79"/>
      <c r="I317" s="79"/>
      <c r="J317" s="79"/>
      <c r="K317" s="79"/>
      <c r="L317" s="81"/>
      <c r="M317" s="81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</row>
    <row r="318" spans="1:33" ht="19.5" customHeight="1" x14ac:dyDescent="0.25">
      <c r="A318" s="79"/>
      <c r="B318" s="79"/>
      <c r="C318" s="79"/>
      <c r="D318" s="79"/>
      <c r="E318" s="79"/>
      <c r="F318" s="79"/>
      <c r="G318" s="80"/>
      <c r="H318" s="79"/>
      <c r="I318" s="79"/>
      <c r="J318" s="79"/>
      <c r="K318" s="79"/>
      <c r="L318" s="81"/>
      <c r="M318" s="81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</row>
    <row r="319" spans="1:33" ht="19.5" customHeight="1" x14ac:dyDescent="0.25">
      <c r="A319" s="79"/>
      <c r="B319" s="79"/>
      <c r="C319" s="79"/>
      <c r="D319" s="79"/>
      <c r="E319" s="79"/>
      <c r="F319" s="79"/>
      <c r="G319" s="80"/>
      <c r="H319" s="79"/>
      <c r="I319" s="79"/>
      <c r="J319" s="79"/>
      <c r="K319" s="79"/>
      <c r="L319" s="81"/>
      <c r="M319" s="81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</row>
    <row r="320" spans="1:33" ht="19.5" customHeight="1" x14ac:dyDescent="0.25">
      <c r="A320" s="79"/>
      <c r="B320" s="79"/>
      <c r="C320" s="79"/>
      <c r="D320" s="79"/>
      <c r="E320" s="79"/>
      <c r="F320" s="79"/>
      <c r="G320" s="80"/>
      <c r="H320" s="79"/>
      <c r="I320" s="79"/>
      <c r="J320" s="79"/>
      <c r="K320" s="79"/>
      <c r="L320" s="81"/>
      <c r="M320" s="81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</row>
    <row r="321" spans="1:33" ht="19.5" customHeight="1" x14ac:dyDescent="0.25">
      <c r="A321" s="79"/>
      <c r="B321" s="79"/>
      <c r="C321" s="79"/>
      <c r="D321" s="79"/>
      <c r="E321" s="79"/>
      <c r="F321" s="79"/>
      <c r="G321" s="80"/>
      <c r="H321" s="79"/>
      <c r="I321" s="79"/>
      <c r="J321" s="79"/>
      <c r="K321" s="79"/>
      <c r="L321" s="81"/>
      <c r="M321" s="81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</row>
    <row r="322" spans="1:33" ht="19.5" customHeight="1" x14ac:dyDescent="0.25">
      <c r="A322" s="79"/>
      <c r="B322" s="79"/>
      <c r="C322" s="79"/>
      <c r="D322" s="79"/>
      <c r="E322" s="79"/>
      <c r="F322" s="79"/>
      <c r="G322" s="80"/>
      <c r="H322" s="79"/>
      <c r="I322" s="79"/>
      <c r="J322" s="79"/>
      <c r="K322" s="79"/>
      <c r="L322" s="81"/>
      <c r="M322" s="81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</row>
    <row r="323" spans="1:33" ht="19.5" customHeight="1" x14ac:dyDescent="0.25">
      <c r="A323" s="79"/>
      <c r="B323" s="79"/>
      <c r="C323" s="79"/>
      <c r="D323" s="79"/>
      <c r="E323" s="79"/>
      <c r="F323" s="79"/>
      <c r="G323" s="80"/>
      <c r="H323" s="79"/>
      <c r="I323" s="79"/>
      <c r="J323" s="79"/>
      <c r="K323" s="79"/>
      <c r="L323" s="81"/>
      <c r="M323" s="81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</row>
    <row r="324" spans="1:33" ht="19.5" customHeight="1" x14ac:dyDescent="0.25">
      <c r="A324" s="79"/>
      <c r="B324" s="79"/>
      <c r="C324" s="79"/>
      <c r="D324" s="79"/>
      <c r="E324" s="79"/>
      <c r="F324" s="79"/>
      <c r="G324" s="80"/>
      <c r="H324" s="79"/>
      <c r="I324" s="79"/>
      <c r="J324" s="79"/>
      <c r="K324" s="79"/>
      <c r="L324" s="81"/>
      <c r="M324" s="81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</row>
    <row r="325" spans="1:33" ht="19.5" customHeight="1" x14ac:dyDescent="0.25">
      <c r="A325" s="79"/>
      <c r="B325" s="79"/>
      <c r="C325" s="79"/>
      <c r="D325" s="79"/>
      <c r="E325" s="79"/>
      <c r="F325" s="79"/>
      <c r="G325" s="80"/>
      <c r="H325" s="79"/>
      <c r="I325" s="79"/>
      <c r="J325" s="79"/>
      <c r="K325" s="79"/>
      <c r="L325" s="81"/>
      <c r="M325" s="81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</row>
    <row r="326" spans="1:33" ht="19.5" customHeight="1" x14ac:dyDescent="0.25">
      <c r="A326" s="79"/>
      <c r="B326" s="79"/>
      <c r="C326" s="79"/>
      <c r="D326" s="79"/>
      <c r="E326" s="79"/>
      <c r="F326" s="79"/>
      <c r="G326" s="80"/>
      <c r="H326" s="79"/>
      <c r="I326" s="79"/>
      <c r="J326" s="79"/>
      <c r="K326" s="79"/>
      <c r="L326" s="81"/>
      <c r="M326" s="81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</row>
    <row r="327" spans="1:33" ht="19.5" customHeight="1" x14ac:dyDescent="0.25">
      <c r="A327" s="79"/>
      <c r="B327" s="79"/>
      <c r="C327" s="79"/>
      <c r="D327" s="79"/>
      <c r="E327" s="79"/>
      <c r="F327" s="79"/>
      <c r="G327" s="80"/>
      <c r="H327" s="79"/>
      <c r="I327" s="79"/>
      <c r="J327" s="79"/>
      <c r="K327" s="79"/>
      <c r="L327" s="81"/>
      <c r="M327" s="81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</row>
    <row r="328" spans="1:33" ht="19.5" customHeight="1" x14ac:dyDescent="0.25">
      <c r="A328" s="79"/>
      <c r="B328" s="79"/>
      <c r="C328" s="79"/>
      <c r="D328" s="79"/>
      <c r="E328" s="79"/>
      <c r="F328" s="79"/>
      <c r="G328" s="80"/>
      <c r="H328" s="79"/>
      <c r="I328" s="79"/>
      <c r="J328" s="79"/>
      <c r="K328" s="79"/>
      <c r="L328" s="81"/>
      <c r="M328" s="81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</row>
    <row r="329" spans="1:33" ht="19.5" customHeight="1" x14ac:dyDescent="0.25">
      <c r="A329" s="79"/>
      <c r="B329" s="79"/>
      <c r="C329" s="79"/>
      <c r="D329" s="79"/>
      <c r="E329" s="79"/>
      <c r="F329" s="79"/>
      <c r="G329" s="80"/>
      <c r="H329" s="79"/>
      <c r="I329" s="79"/>
      <c r="J329" s="79"/>
      <c r="K329" s="79"/>
      <c r="L329" s="81"/>
      <c r="M329" s="81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</row>
    <row r="330" spans="1:33" ht="19.5" customHeight="1" x14ac:dyDescent="0.25">
      <c r="A330" s="79"/>
      <c r="B330" s="79"/>
      <c r="C330" s="79"/>
      <c r="D330" s="79"/>
      <c r="E330" s="79"/>
      <c r="F330" s="79"/>
      <c r="G330" s="80"/>
      <c r="H330" s="79"/>
      <c r="I330" s="79"/>
      <c r="J330" s="79"/>
      <c r="K330" s="79"/>
      <c r="L330" s="81"/>
      <c r="M330" s="81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</row>
    <row r="331" spans="1:33" ht="19.5" customHeight="1" x14ac:dyDescent="0.25">
      <c r="A331" s="79"/>
      <c r="B331" s="79"/>
      <c r="C331" s="79"/>
      <c r="D331" s="79"/>
      <c r="E331" s="79"/>
      <c r="F331" s="79"/>
      <c r="G331" s="80"/>
      <c r="H331" s="79"/>
      <c r="I331" s="79"/>
      <c r="J331" s="79"/>
      <c r="K331" s="79"/>
      <c r="L331" s="81"/>
      <c r="M331" s="81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</row>
    <row r="332" spans="1:33" ht="19.5" customHeight="1" x14ac:dyDescent="0.25">
      <c r="A332" s="79"/>
      <c r="B332" s="79"/>
      <c r="C332" s="79"/>
      <c r="D332" s="79"/>
      <c r="E332" s="79"/>
      <c r="F332" s="79"/>
      <c r="G332" s="80"/>
      <c r="H332" s="79"/>
      <c r="I332" s="79"/>
      <c r="J332" s="79"/>
      <c r="K332" s="79"/>
      <c r="L332" s="81"/>
      <c r="M332" s="81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</row>
    <row r="333" spans="1:33" ht="19.5" customHeight="1" x14ac:dyDescent="0.25">
      <c r="A333" s="79"/>
      <c r="B333" s="79"/>
      <c r="C333" s="79"/>
      <c r="D333" s="79"/>
      <c r="E333" s="79"/>
      <c r="F333" s="79"/>
      <c r="G333" s="80"/>
      <c r="H333" s="79"/>
      <c r="I333" s="79"/>
      <c r="J333" s="79"/>
      <c r="K333" s="79"/>
      <c r="L333" s="81"/>
      <c r="M333" s="81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</row>
    <row r="334" spans="1:33" ht="19.5" customHeight="1" x14ac:dyDescent="0.25">
      <c r="A334" s="79"/>
      <c r="B334" s="79"/>
      <c r="C334" s="79"/>
      <c r="D334" s="79"/>
      <c r="E334" s="79"/>
      <c r="F334" s="79"/>
      <c r="G334" s="80"/>
      <c r="H334" s="79"/>
      <c r="I334" s="79"/>
      <c r="J334" s="79"/>
      <c r="K334" s="79"/>
      <c r="L334" s="81"/>
      <c r="M334" s="81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</row>
    <row r="335" spans="1:33" ht="19.5" customHeight="1" x14ac:dyDescent="0.25">
      <c r="A335" s="79"/>
      <c r="B335" s="79"/>
      <c r="C335" s="79"/>
      <c r="D335" s="79"/>
      <c r="E335" s="79"/>
      <c r="F335" s="79"/>
      <c r="G335" s="80"/>
      <c r="H335" s="79"/>
      <c r="I335" s="79"/>
      <c r="J335" s="79"/>
      <c r="K335" s="79"/>
      <c r="L335" s="81"/>
      <c r="M335" s="81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</row>
    <row r="336" spans="1:33" ht="19.5" customHeight="1" x14ac:dyDescent="0.25">
      <c r="A336" s="79"/>
      <c r="B336" s="79"/>
      <c r="C336" s="79"/>
      <c r="D336" s="79"/>
      <c r="E336" s="79"/>
      <c r="F336" s="79"/>
      <c r="G336" s="80"/>
      <c r="H336" s="79"/>
      <c r="I336" s="79"/>
      <c r="J336" s="79"/>
      <c r="K336" s="79"/>
      <c r="L336" s="81"/>
      <c r="M336" s="81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</row>
    <row r="337" spans="1:33" ht="19.5" customHeight="1" x14ac:dyDescent="0.25">
      <c r="A337" s="79"/>
      <c r="B337" s="79"/>
      <c r="C337" s="79"/>
      <c r="D337" s="79"/>
      <c r="E337" s="79"/>
      <c r="F337" s="79"/>
      <c r="G337" s="80"/>
      <c r="H337" s="79"/>
      <c r="I337" s="79"/>
      <c r="J337" s="79"/>
      <c r="K337" s="79"/>
      <c r="L337" s="81"/>
      <c r="M337" s="81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</row>
    <row r="338" spans="1:33" ht="19.5" customHeight="1" x14ac:dyDescent="0.25">
      <c r="A338" s="79"/>
      <c r="B338" s="79"/>
      <c r="C338" s="79"/>
      <c r="D338" s="79"/>
      <c r="E338" s="79"/>
      <c r="F338" s="79"/>
      <c r="G338" s="80"/>
      <c r="H338" s="79"/>
      <c r="I338" s="79"/>
      <c r="J338" s="79"/>
      <c r="K338" s="79"/>
      <c r="L338" s="81"/>
      <c r="M338" s="81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</row>
    <row r="339" spans="1:33" ht="19.5" customHeight="1" x14ac:dyDescent="0.25">
      <c r="A339" s="79"/>
      <c r="B339" s="79"/>
      <c r="C339" s="79"/>
      <c r="D339" s="79"/>
      <c r="E339" s="79"/>
      <c r="F339" s="79"/>
      <c r="G339" s="80"/>
      <c r="H339" s="79"/>
      <c r="I339" s="79"/>
      <c r="J339" s="79"/>
      <c r="K339" s="79"/>
      <c r="L339" s="81"/>
      <c r="M339" s="81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</row>
    <row r="340" spans="1:33" ht="19.5" customHeight="1" x14ac:dyDescent="0.25">
      <c r="A340" s="79"/>
      <c r="B340" s="79"/>
      <c r="C340" s="79"/>
      <c r="D340" s="79"/>
      <c r="E340" s="79"/>
      <c r="F340" s="79"/>
      <c r="G340" s="80"/>
      <c r="H340" s="79"/>
      <c r="I340" s="79"/>
      <c r="J340" s="79"/>
      <c r="K340" s="79"/>
      <c r="L340" s="81"/>
      <c r="M340" s="81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</row>
    <row r="341" spans="1:33" ht="19.5" customHeight="1" x14ac:dyDescent="0.25">
      <c r="A341" s="79"/>
      <c r="B341" s="79"/>
      <c r="C341" s="79"/>
      <c r="D341" s="79"/>
      <c r="E341" s="79"/>
      <c r="F341" s="79"/>
      <c r="G341" s="80"/>
      <c r="H341" s="79"/>
      <c r="I341" s="79"/>
      <c r="J341" s="79"/>
      <c r="K341" s="79"/>
      <c r="L341" s="81"/>
      <c r="M341" s="81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</row>
    <row r="342" spans="1:33" ht="19.5" customHeight="1" x14ac:dyDescent="0.25">
      <c r="A342" s="79"/>
      <c r="B342" s="79"/>
      <c r="C342" s="79"/>
      <c r="D342" s="79"/>
      <c r="E342" s="79"/>
      <c r="F342" s="79"/>
      <c r="G342" s="80"/>
      <c r="H342" s="79"/>
      <c r="I342" s="79"/>
      <c r="J342" s="79"/>
      <c r="K342" s="79"/>
      <c r="L342" s="81"/>
      <c r="M342" s="81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</row>
    <row r="343" spans="1:33" ht="19.5" customHeight="1" x14ac:dyDescent="0.25">
      <c r="A343" s="79"/>
      <c r="B343" s="79"/>
      <c r="C343" s="79"/>
      <c r="D343" s="79"/>
      <c r="E343" s="79"/>
      <c r="F343" s="79"/>
      <c r="G343" s="80"/>
      <c r="H343" s="79"/>
      <c r="I343" s="79"/>
      <c r="J343" s="79"/>
      <c r="K343" s="79"/>
      <c r="L343" s="81"/>
      <c r="M343" s="81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</row>
    <row r="344" spans="1:33" ht="19.5" customHeight="1" x14ac:dyDescent="0.25">
      <c r="A344" s="79"/>
      <c r="B344" s="79"/>
      <c r="C344" s="79"/>
      <c r="D344" s="79"/>
      <c r="E344" s="79"/>
      <c r="F344" s="79"/>
      <c r="G344" s="80"/>
      <c r="H344" s="79"/>
      <c r="I344" s="79"/>
      <c r="J344" s="79"/>
      <c r="K344" s="79"/>
      <c r="L344" s="81"/>
      <c r="M344" s="81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</row>
    <row r="345" spans="1:33" ht="19.5" customHeight="1" x14ac:dyDescent="0.25">
      <c r="A345" s="79"/>
      <c r="B345" s="79"/>
      <c r="C345" s="79"/>
      <c r="D345" s="79"/>
      <c r="E345" s="79"/>
      <c r="F345" s="79"/>
      <c r="G345" s="80"/>
      <c r="H345" s="79"/>
      <c r="I345" s="79"/>
      <c r="J345" s="79"/>
      <c r="K345" s="79"/>
      <c r="L345" s="81"/>
      <c r="M345" s="81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</row>
    <row r="346" spans="1:33" ht="19.5" customHeight="1" x14ac:dyDescent="0.25">
      <c r="A346" s="79"/>
      <c r="B346" s="79"/>
      <c r="C346" s="79"/>
      <c r="D346" s="79"/>
      <c r="E346" s="79"/>
      <c r="F346" s="79"/>
      <c r="G346" s="80"/>
      <c r="H346" s="79"/>
      <c r="I346" s="79"/>
      <c r="J346" s="79"/>
      <c r="K346" s="79"/>
      <c r="L346" s="81"/>
      <c r="M346" s="81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</row>
    <row r="347" spans="1:33" ht="19.5" customHeight="1" x14ac:dyDescent="0.25">
      <c r="A347" s="79"/>
      <c r="B347" s="79"/>
      <c r="C347" s="79"/>
      <c r="D347" s="79"/>
      <c r="E347" s="79"/>
      <c r="F347" s="79"/>
      <c r="G347" s="80"/>
      <c r="H347" s="79"/>
      <c r="I347" s="79"/>
      <c r="J347" s="79"/>
      <c r="K347" s="79"/>
      <c r="L347" s="81"/>
      <c r="M347" s="81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</row>
    <row r="348" spans="1:33" ht="19.5" customHeight="1" x14ac:dyDescent="0.25">
      <c r="A348" s="79"/>
      <c r="B348" s="79"/>
      <c r="C348" s="79"/>
      <c r="D348" s="79"/>
      <c r="E348" s="79"/>
      <c r="F348" s="79"/>
      <c r="G348" s="80"/>
      <c r="H348" s="79"/>
      <c r="I348" s="79"/>
      <c r="J348" s="79"/>
      <c r="K348" s="79"/>
      <c r="L348" s="81"/>
      <c r="M348" s="81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</row>
    <row r="349" spans="1:33" ht="19.5" customHeight="1" x14ac:dyDescent="0.25">
      <c r="A349" s="79"/>
      <c r="B349" s="79"/>
      <c r="C349" s="79"/>
      <c r="D349" s="79"/>
      <c r="E349" s="79"/>
      <c r="F349" s="79"/>
      <c r="G349" s="80"/>
      <c r="H349" s="79"/>
      <c r="I349" s="79"/>
      <c r="J349" s="79"/>
      <c r="K349" s="79"/>
      <c r="L349" s="81"/>
      <c r="M349" s="81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</row>
    <row r="350" spans="1:33" ht="19.5" customHeight="1" x14ac:dyDescent="0.25">
      <c r="A350" s="79"/>
      <c r="B350" s="79"/>
      <c r="C350" s="79"/>
      <c r="D350" s="79"/>
      <c r="E350" s="79"/>
      <c r="F350" s="79"/>
      <c r="G350" s="80"/>
      <c r="H350" s="79"/>
      <c r="I350" s="79"/>
      <c r="J350" s="79"/>
      <c r="K350" s="79"/>
      <c r="L350" s="81"/>
      <c r="M350" s="81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</row>
    <row r="351" spans="1:33" ht="19.5" customHeight="1" x14ac:dyDescent="0.25">
      <c r="A351" s="79"/>
      <c r="B351" s="79"/>
      <c r="C351" s="79"/>
      <c r="D351" s="79"/>
      <c r="E351" s="79"/>
      <c r="F351" s="79"/>
      <c r="G351" s="80"/>
      <c r="H351" s="79"/>
      <c r="I351" s="79"/>
      <c r="J351" s="79"/>
      <c r="K351" s="79"/>
      <c r="L351" s="81"/>
      <c r="M351" s="81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</row>
    <row r="352" spans="1:33" ht="19.5" customHeight="1" x14ac:dyDescent="0.25">
      <c r="A352" s="79"/>
      <c r="B352" s="79"/>
      <c r="C352" s="79"/>
      <c r="D352" s="79"/>
      <c r="E352" s="79"/>
      <c r="F352" s="79"/>
      <c r="G352" s="80"/>
      <c r="H352" s="79"/>
      <c r="I352" s="79"/>
      <c r="J352" s="79"/>
      <c r="K352" s="79"/>
      <c r="L352" s="81"/>
      <c r="M352" s="81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</row>
    <row r="353" spans="1:33" ht="19.5" customHeight="1" x14ac:dyDescent="0.25">
      <c r="A353" s="79"/>
      <c r="B353" s="79"/>
      <c r="C353" s="79"/>
      <c r="D353" s="79"/>
      <c r="E353" s="79"/>
      <c r="F353" s="79"/>
      <c r="G353" s="80"/>
      <c r="H353" s="79"/>
      <c r="I353" s="79"/>
      <c r="J353" s="79"/>
      <c r="K353" s="79"/>
      <c r="L353" s="81"/>
      <c r="M353" s="81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</row>
    <row r="354" spans="1:33" ht="19.5" customHeight="1" x14ac:dyDescent="0.25">
      <c r="A354" s="79"/>
      <c r="B354" s="79"/>
      <c r="C354" s="79"/>
      <c r="D354" s="79"/>
      <c r="E354" s="79"/>
      <c r="F354" s="79"/>
      <c r="G354" s="80"/>
      <c r="H354" s="79"/>
      <c r="I354" s="79"/>
      <c r="J354" s="79"/>
      <c r="K354" s="79"/>
      <c r="L354" s="81"/>
      <c r="M354" s="81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</row>
    <row r="355" spans="1:33" ht="19.5" customHeight="1" x14ac:dyDescent="0.25">
      <c r="A355" s="79"/>
      <c r="B355" s="79"/>
      <c r="C355" s="79"/>
      <c r="D355" s="79"/>
      <c r="E355" s="79"/>
      <c r="F355" s="79"/>
      <c r="G355" s="80"/>
      <c r="H355" s="79"/>
      <c r="I355" s="79"/>
      <c r="J355" s="79"/>
      <c r="K355" s="79"/>
      <c r="L355" s="81"/>
      <c r="M355" s="81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</row>
    <row r="356" spans="1:33" ht="19.5" customHeight="1" x14ac:dyDescent="0.25">
      <c r="A356" s="79"/>
      <c r="B356" s="79"/>
      <c r="C356" s="79"/>
      <c r="D356" s="79"/>
      <c r="E356" s="79"/>
      <c r="F356" s="79"/>
      <c r="G356" s="80"/>
      <c r="H356" s="79"/>
      <c r="I356" s="79"/>
      <c r="J356" s="79"/>
      <c r="K356" s="79"/>
      <c r="L356" s="81"/>
      <c r="M356" s="81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</row>
    <row r="357" spans="1:33" ht="19.5" customHeight="1" x14ac:dyDescent="0.25">
      <c r="A357" s="79"/>
      <c r="B357" s="79"/>
      <c r="C357" s="79"/>
      <c r="D357" s="79"/>
      <c r="E357" s="79"/>
      <c r="F357" s="79"/>
      <c r="G357" s="80"/>
      <c r="H357" s="79"/>
      <c r="I357" s="79"/>
      <c r="J357" s="79"/>
      <c r="K357" s="79"/>
      <c r="L357" s="81"/>
      <c r="M357" s="81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</row>
    <row r="358" spans="1:33" ht="19.5" customHeight="1" x14ac:dyDescent="0.25">
      <c r="A358" s="79"/>
      <c r="B358" s="79"/>
      <c r="C358" s="79"/>
      <c r="D358" s="79"/>
      <c r="E358" s="79"/>
      <c r="F358" s="79"/>
      <c r="G358" s="80"/>
      <c r="H358" s="79"/>
      <c r="I358" s="79"/>
      <c r="J358" s="79"/>
      <c r="K358" s="79"/>
      <c r="L358" s="81"/>
      <c r="M358" s="81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</row>
    <row r="359" spans="1:33" ht="19.5" customHeight="1" x14ac:dyDescent="0.25">
      <c r="A359" s="79"/>
      <c r="B359" s="79"/>
      <c r="C359" s="79"/>
      <c r="D359" s="79"/>
      <c r="E359" s="79"/>
      <c r="F359" s="79"/>
      <c r="G359" s="80"/>
      <c r="H359" s="79"/>
      <c r="I359" s="79"/>
      <c r="J359" s="79"/>
      <c r="K359" s="79"/>
      <c r="L359" s="81"/>
      <c r="M359" s="81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</row>
    <row r="360" spans="1:33" ht="19.5" customHeight="1" x14ac:dyDescent="0.25">
      <c r="A360" s="79"/>
      <c r="B360" s="79"/>
      <c r="C360" s="79"/>
      <c r="D360" s="79"/>
      <c r="E360" s="79"/>
      <c r="F360" s="79"/>
      <c r="G360" s="80"/>
      <c r="H360" s="79"/>
      <c r="I360" s="79"/>
      <c r="J360" s="79"/>
      <c r="K360" s="79"/>
      <c r="L360" s="81"/>
      <c r="M360" s="81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</row>
    <row r="361" spans="1:33" ht="19.5" customHeight="1" x14ac:dyDescent="0.25">
      <c r="A361" s="79"/>
      <c r="B361" s="79"/>
      <c r="C361" s="79"/>
      <c r="D361" s="79"/>
      <c r="E361" s="79"/>
      <c r="F361" s="79"/>
      <c r="G361" s="80"/>
      <c r="H361" s="79"/>
      <c r="I361" s="79"/>
      <c r="J361" s="79"/>
      <c r="K361" s="79"/>
      <c r="L361" s="81"/>
      <c r="M361" s="81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</row>
    <row r="362" spans="1:33" ht="19.5" customHeight="1" x14ac:dyDescent="0.25">
      <c r="A362" s="79"/>
      <c r="B362" s="79"/>
      <c r="C362" s="79"/>
      <c r="D362" s="79"/>
      <c r="E362" s="79"/>
      <c r="F362" s="79"/>
      <c r="G362" s="80"/>
      <c r="H362" s="79"/>
      <c r="I362" s="79"/>
      <c r="J362" s="79"/>
      <c r="K362" s="79"/>
      <c r="L362" s="81"/>
      <c r="M362" s="81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</row>
    <row r="363" spans="1:33" ht="19.5" customHeight="1" x14ac:dyDescent="0.25">
      <c r="A363" s="79"/>
      <c r="B363" s="79"/>
      <c r="C363" s="79"/>
      <c r="D363" s="79"/>
      <c r="E363" s="79"/>
      <c r="F363" s="79"/>
      <c r="G363" s="80"/>
      <c r="H363" s="79"/>
      <c r="I363" s="79"/>
      <c r="J363" s="79"/>
      <c r="K363" s="79"/>
      <c r="L363" s="81"/>
      <c r="M363" s="81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</row>
    <row r="364" spans="1:33" ht="19.5" customHeight="1" x14ac:dyDescent="0.25">
      <c r="A364" s="79"/>
      <c r="B364" s="79"/>
      <c r="C364" s="79"/>
      <c r="D364" s="79"/>
      <c r="E364" s="79"/>
      <c r="F364" s="79"/>
      <c r="G364" s="80"/>
      <c r="H364" s="79"/>
      <c r="I364" s="79"/>
      <c r="J364" s="79"/>
      <c r="K364" s="79"/>
      <c r="L364" s="81"/>
      <c r="M364" s="81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</row>
    <row r="365" spans="1:33" ht="19.5" customHeight="1" x14ac:dyDescent="0.25">
      <c r="A365" s="79"/>
      <c r="B365" s="79"/>
      <c r="C365" s="79"/>
      <c r="D365" s="79"/>
      <c r="E365" s="79"/>
      <c r="F365" s="79"/>
      <c r="G365" s="80"/>
      <c r="H365" s="79"/>
      <c r="I365" s="79"/>
      <c r="J365" s="79"/>
      <c r="K365" s="79"/>
      <c r="L365" s="81"/>
      <c r="M365" s="81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</row>
    <row r="366" spans="1:33" ht="19.5" customHeight="1" x14ac:dyDescent="0.25">
      <c r="A366" s="79"/>
      <c r="B366" s="79"/>
      <c r="C366" s="79"/>
      <c r="D366" s="79"/>
      <c r="E366" s="79"/>
      <c r="F366" s="79"/>
      <c r="G366" s="80"/>
      <c r="H366" s="79"/>
      <c r="I366" s="79"/>
      <c r="J366" s="79"/>
      <c r="K366" s="79"/>
      <c r="L366" s="81"/>
      <c r="M366" s="81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</row>
    <row r="367" spans="1:33" ht="19.5" customHeight="1" x14ac:dyDescent="0.25">
      <c r="A367" s="79"/>
      <c r="B367" s="79"/>
      <c r="C367" s="79"/>
      <c r="D367" s="79"/>
      <c r="E367" s="79"/>
      <c r="F367" s="79"/>
      <c r="G367" s="80"/>
      <c r="H367" s="79"/>
      <c r="I367" s="79"/>
      <c r="J367" s="79"/>
      <c r="K367" s="79"/>
      <c r="L367" s="81"/>
      <c r="M367" s="81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</row>
    <row r="368" spans="1:33" ht="19.5" customHeight="1" x14ac:dyDescent="0.25">
      <c r="A368" s="79"/>
      <c r="B368" s="79"/>
      <c r="C368" s="79"/>
      <c r="D368" s="79"/>
      <c r="E368" s="79"/>
      <c r="F368" s="79"/>
      <c r="G368" s="80"/>
      <c r="H368" s="79"/>
      <c r="I368" s="79"/>
      <c r="J368" s="79"/>
      <c r="K368" s="79"/>
      <c r="L368" s="81"/>
      <c r="M368" s="81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</row>
    <row r="369" spans="1:33" ht="19.5" customHeight="1" x14ac:dyDescent="0.25">
      <c r="A369" s="79"/>
      <c r="B369" s="79"/>
      <c r="C369" s="79"/>
      <c r="D369" s="79"/>
      <c r="E369" s="79"/>
      <c r="F369" s="79"/>
      <c r="G369" s="80"/>
      <c r="H369" s="79"/>
      <c r="I369" s="79"/>
      <c r="J369" s="79"/>
      <c r="K369" s="79"/>
      <c r="L369" s="81"/>
      <c r="M369" s="81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</row>
    <row r="370" spans="1:33" ht="19.5" customHeight="1" x14ac:dyDescent="0.25">
      <c r="A370" s="79"/>
      <c r="B370" s="79"/>
      <c r="C370" s="79"/>
      <c r="D370" s="79"/>
      <c r="E370" s="79"/>
      <c r="F370" s="79"/>
      <c r="G370" s="80"/>
      <c r="H370" s="79"/>
      <c r="I370" s="79"/>
      <c r="J370" s="79"/>
      <c r="K370" s="79"/>
      <c r="L370" s="81"/>
      <c r="M370" s="81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</row>
    <row r="371" spans="1:33" ht="19.5" customHeight="1" x14ac:dyDescent="0.25">
      <c r="A371" s="79"/>
      <c r="B371" s="79"/>
      <c r="C371" s="79"/>
      <c r="D371" s="79"/>
      <c r="E371" s="79"/>
      <c r="F371" s="79"/>
      <c r="G371" s="80"/>
      <c r="H371" s="79"/>
      <c r="I371" s="79"/>
      <c r="J371" s="79"/>
      <c r="K371" s="79"/>
      <c r="L371" s="81"/>
      <c r="M371" s="81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</row>
    <row r="372" spans="1:33" ht="19.5" customHeight="1" x14ac:dyDescent="0.25">
      <c r="A372" s="79"/>
      <c r="B372" s="79"/>
      <c r="C372" s="79"/>
      <c r="D372" s="79"/>
      <c r="E372" s="79"/>
      <c r="F372" s="79"/>
      <c r="G372" s="80"/>
      <c r="H372" s="79"/>
      <c r="I372" s="79"/>
      <c r="J372" s="79"/>
      <c r="K372" s="79"/>
      <c r="L372" s="81"/>
      <c r="M372" s="81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</row>
    <row r="373" spans="1:33" ht="19.5" customHeight="1" x14ac:dyDescent="0.25">
      <c r="A373" s="79"/>
      <c r="B373" s="79"/>
      <c r="C373" s="79"/>
      <c r="D373" s="79"/>
      <c r="E373" s="79"/>
      <c r="F373" s="79"/>
      <c r="G373" s="80"/>
      <c r="H373" s="79"/>
      <c r="I373" s="79"/>
      <c r="J373" s="79"/>
      <c r="K373" s="79"/>
      <c r="L373" s="81"/>
      <c r="M373" s="81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</row>
    <row r="374" spans="1:33" ht="19.5" customHeight="1" x14ac:dyDescent="0.25">
      <c r="A374" s="79"/>
      <c r="B374" s="79"/>
      <c r="C374" s="79"/>
      <c r="D374" s="79"/>
      <c r="E374" s="79"/>
      <c r="F374" s="79"/>
      <c r="G374" s="80"/>
      <c r="H374" s="79"/>
      <c r="I374" s="79"/>
      <c r="J374" s="79"/>
      <c r="K374" s="79"/>
      <c r="L374" s="81"/>
      <c r="M374" s="81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</row>
    <row r="375" spans="1:33" ht="19.5" customHeight="1" x14ac:dyDescent="0.25">
      <c r="A375" s="79"/>
      <c r="B375" s="79"/>
      <c r="C375" s="79"/>
      <c r="D375" s="79"/>
      <c r="E375" s="79"/>
      <c r="F375" s="79"/>
      <c r="G375" s="80"/>
      <c r="H375" s="79"/>
      <c r="I375" s="79"/>
      <c r="J375" s="79"/>
      <c r="K375" s="79"/>
      <c r="L375" s="81"/>
      <c r="M375" s="81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</row>
    <row r="376" spans="1:33" ht="19.5" customHeight="1" x14ac:dyDescent="0.25">
      <c r="A376" s="79"/>
      <c r="B376" s="79"/>
      <c r="C376" s="79"/>
      <c r="D376" s="79"/>
      <c r="E376" s="79"/>
      <c r="F376" s="79"/>
      <c r="G376" s="80"/>
      <c r="H376" s="79"/>
      <c r="I376" s="79"/>
      <c r="J376" s="79"/>
      <c r="K376" s="79"/>
      <c r="L376" s="81"/>
      <c r="M376" s="81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</row>
    <row r="377" spans="1:33" ht="19.5" customHeight="1" x14ac:dyDescent="0.25">
      <c r="A377" s="79"/>
      <c r="B377" s="79"/>
      <c r="C377" s="79"/>
      <c r="D377" s="79"/>
      <c r="E377" s="79"/>
      <c r="F377" s="79"/>
      <c r="G377" s="80"/>
      <c r="H377" s="79"/>
      <c r="I377" s="79"/>
      <c r="J377" s="79"/>
      <c r="K377" s="79"/>
      <c r="L377" s="81"/>
      <c r="M377" s="81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</row>
    <row r="378" spans="1:33" ht="19.5" customHeight="1" x14ac:dyDescent="0.25">
      <c r="A378" s="79"/>
      <c r="B378" s="79"/>
      <c r="C378" s="79"/>
      <c r="D378" s="79"/>
      <c r="E378" s="79"/>
      <c r="F378" s="79"/>
      <c r="G378" s="80"/>
      <c r="H378" s="79"/>
      <c r="I378" s="79"/>
      <c r="J378" s="79"/>
      <c r="K378" s="79"/>
      <c r="L378" s="81"/>
      <c r="M378" s="81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</row>
    <row r="379" spans="1:33" ht="19.5" customHeight="1" x14ac:dyDescent="0.25">
      <c r="A379" s="79"/>
      <c r="B379" s="79"/>
      <c r="C379" s="79"/>
      <c r="D379" s="79"/>
      <c r="E379" s="79"/>
      <c r="F379" s="79"/>
      <c r="G379" s="80"/>
      <c r="H379" s="79"/>
      <c r="I379" s="79"/>
      <c r="J379" s="79"/>
      <c r="K379" s="79"/>
      <c r="L379" s="81"/>
      <c r="M379" s="81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</row>
    <row r="380" spans="1:33" ht="19.5" customHeight="1" x14ac:dyDescent="0.25">
      <c r="A380" s="79"/>
      <c r="B380" s="79"/>
      <c r="C380" s="79"/>
      <c r="D380" s="79"/>
      <c r="E380" s="79"/>
      <c r="F380" s="79"/>
      <c r="G380" s="80"/>
      <c r="H380" s="79"/>
      <c r="I380" s="79"/>
      <c r="J380" s="79"/>
      <c r="K380" s="79"/>
      <c r="L380" s="81"/>
      <c r="M380" s="81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</row>
    <row r="381" spans="1:33" ht="19.5" customHeight="1" x14ac:dyDescent="0.25">
      <c r="A381" s="79"/>
      <c r="B381" s="79"/>
      <c r="C381" s="79"/>
      <c r="D381" s="79"/>
      <c r="E381" s="79"/>
      <c r="F381" s="79"/>
      <c r="G381" s="80"/>
      <c r="H381" s="79"/>
      <c r="I381" s="79"/>
      <c r="J381" s="79"/>
      <c r="K381" s="79"/>
      <c r="L381" s="81"/>
      <c r="M381" s="81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</row>
    <row r="382" spans="1:33" ht="19.5" customHeight="1" x14ac:dyDescent="0.25">
      <c r="A382" s="79"/>
      <c r="B382" s="79"/>
      <c r="C382" s="79"/>
      <c r="D382" s="79"/>
      <c r="E382" s="79"/>
      <c r="F382" s="79"/>
      <c r="G382" s="80"/>
      <c r="H382" s="79"/>
      <c r="I382" s="79"/>
      <c r="J382" s="79"/>
      <c r="K382" s="79"/>
      <c r="L382" s="81"/>
      <c r="M382" s="81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</row>
    <row r="383" spans="1:33" ht="19.5" customHeight="1" x14ac:dyDescent="0.25">
      <c r="A383" s="79"/>
      <c r="B383" s="79"/>
      <c r="C383" s="79"/>
      <c r="D383" s="79"/>
      <c r="E383" s="79"/>
      <c r="F383" s="79"/>
      <c r="G383" s="80"/>
      <c r="H383" s="79"/>
      <c r="I383" s="79"/>
      <c r="J383" s="79"/>
      <c r="K383" s="79"/>
      <c r="L383" s="81"/>
      <c r="M383" s="81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</row>
    <row r="384" spans="1:33" ht="19.5" customHeight="1" x14ac:dyDescent="0.25">
      <c r="A384" s="79"/>
      <c r="B384" s="79"/>
      <c r="C384" s="79"/>
      <c r="D384" s="79"/>
      <c r="E384" s="79"/>
      <c r="F384" s="79"/>
      <c r="G384" s="80"/>
      <c r="H384" s="79"/>
      <c r="I384" s="79"/>
      <c r="J384" s="79"/>
      <c r="K384" s="79"/>
      <c r="L384" s="81"/>
      <c r="M384" s="81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</row>
    <row r="385" spans="1:33" ht="19.5" customHeight="1" x14ac:dyDescent="0.25">
      <c r="A385" s="79"/>
      <c r="B385" s="79"/>
      <c r="C385" s="79"/>
      <c r="D385" s="79"/>
      <c r="E385" s="79"/>
      <c r="F385" s="79"/>
      <c r="G385" s="80"/>
      <c r="H385" s="79"/>
      <c r="I385" s="79"/>
      <c r="J385" s="79"/>
      <c r="K385" s="79"/>
      <c r="L385" s="81"/>
      <c r="M385" s="81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</row>
    <row r="386" spans="1:33" ht="19.5" customHeight="1" x14ac:dyDescent="0.25">
      <c r="A386" s="79"/>
      <c r="B386" s="79"/>
      <c r="C386" s="79"/>
      <c r="D386" s="79"/>
      <c r="E386" s="79"/>
      <c r="F386" s="79"/>
      <c r="G386" s="80"/>
      <c r="H386" s="79"/>
      <c r="I386" s="79"/>
      <c r="J386" s="79"/>
      <c r="K386" s="79"/>
      <c r="L386" s="81"/>
      <c r="M386" s="81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</row>
    <row r="387" spans="1:33" ht="19.5" customHeight="1" x14ac:dyDescent="0.25">
      <c r="A387" s="79"/>
      <c r="B387" s="79"/>
      <c r="C387" s="79"/>
      <c r="D387" s="79"/>
      <c r="E387" s="79"/>
      <c r="F387" s="79"/>
      <c r="G387" s="80"/>
      <c r="H387" s="79"/>
      <c r="I387" s="79"/>
      <c r="J387" s="79"/>
      <c r="K387" s="79"/>
      <c r="L387" s="81"/>
      <c r="M387" s="81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</row>
    <row r="388" spans="1:33" ht="19.5" customHeight="1" x14ac:dyDescent="0.25">
      <c r="A388" s="79"/>
      <c r="B388" s="79"/>
      <c r="C388" s="79"/>
      <c r="D388" s="79"/>
      <c r="E388" s="79"/>
      <c r="F388" s="79"/>
      <c r="G388" s="80"/>
      <c r="H388" s="79"/>
      <c r="I388" s="79"/>
      <c r="J388" s="79"/>
      <c r="K388" s="79"/>
      <c r="L388" s="81"/>
      <c r="M388" s="81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</row>
    <row r="389" spans="1:33" ht="19.5" customHeight="1" x14ac:dyDescent="0.25">
      <c r="A389" s="79"/>
      <c r="B389" s="79"/>
      <c r="C389" s="79"/>
      <c r="D389" s="79"/>
      <c r="E389" s="79"/>
      <c r="F389" s="79"/>
      <c r="G389" s="80"/>
      <c r="H389" s="79"/>
      <c r="I389" s="79"/>
      <c r="J389" s="79"/>
      <c r="K389" s="79"/>
      <c r="L389" s="81"/>
      <c r="M389" s="81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</row>
    <row r="390" spans="1:33" ht="19.5" customHeight="1" x14ac:dyDescent="0.25">
      <c r="A390" s="79"/>
      <c r="B390" s="79"/>
      <c r="C390" s="79"/>
      <c r="D390" s="79"/>
      <c r="E390" s="79"/>
      <c r="F390" s="79"/>
      <c r="G390" s="80"/>
      <c r="H390" s="79"/>
      <c r="I390" s="79"/>
      <c r="J390" s="79"/>
      <c r="K390" s="79"/>
      <c r="L390" s="81"/>
      <c r="M390" s="81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</row>
    <row r="391" spans="1:33" ht="19.5" customHeight="1" x14ac:dyDescent="0.25">
      <c r="A391" s="79"/>
      <c r="B391" s="79"/>
      <c r="C391" s="79"/>
      <c r="D391" s="79"/>
      <c r="E391" s="79"/>
      <c r="F391" s="79"/>
      <c r="G391" s="80"/>
      <c r="H391" s="79"/>
      <c r="I391" s="79"/>
      <c r="J391" s="79"/>
      <c r="K391" s="79"/>
      <c r="L391" s="81"/>
      <c r="M391" s="81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</row>
    <row r="392" spans="1:33" ht="19.5" customHeight="1" x14ac:dyDescent="0.25">
      <c r="A392" s="79"/>
      <c r="B392" s="79"/>
      <c r="C392" s="79"/>
      <c r="D392" s="79"/>
      <c r="E392" s="79"/>
      <c r="F392" s="79"/>
      <c r="G392" s="80"/>
      <c r="H392" s="79"/>
      <c r="I392" s="79"/>
      <c r="J392" s="79"/>
      <c r="K392" s="79"/>
      <c r="L392" s="81"/>
      <c r="M392" s="81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</row>
    <row r="393" spans="1:33" ht="19.5" customHeight="1" x14ac:dyDescent="0.25">
      <c r="A393" s="79"/>
      <c r="B393" s="79"/>
      <c r="C393" s="79"/>
      <c r="D393" s="79"/>
      <c r="E393" s="79"/>
      <c r="F393" s="79"/>
      <c r="G393" s="80"/>
      <c r="H393" s="79"/>
      <c r="I393" s="79"/>
      <c r="J393" s="79"/>
      <c r="K393" s="79"/>
      <c r="L393" s="81"/>
      <c r="M393" s="81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</row>
    <row r="394" spans="1:33" ht="19.5" customHeight="1" x14ac:dyDescent="0.25">
      <c r="A394" s="79"/>
      <c r="B394" s="79"/>
      <c r="C394" s="79"/>
      <c r="D394" s="79"/>
      <c r="E394" s="79"/>
      <c r="F394" s="79"/>
      <c r="G394" s="80"/>
      <c r="H394" s="79"/>
      <c r="I394" s="79"/>
      <c r="J394" s="79"/>
      <c r="K394" s="79"/>
      <c r="L394" s="81"/>
      <c r="M394" s="81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</row>
    <row r="395" spans="1:33" ht="19.5" customHeight="1" x14ac:dyDescent="0.25">
      <c r="A395" s="79"/>
      <c r="B395" s="79"/>
      <c r="C395" s="79"/>
      <c r="D395" s="79"/>
      <c r="E395" s="79"/>
      <c r="F395" s="79"/>
      <c r="G395" s="80"/>
      <c r="H395" s="79"/>
      <c r="I395" s="79"/>
      <c r="J395" s="79"/>
      <c r="K395" s="79"/>
      <c r="L395" s="81"/>
      <c r="M395" s="81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</row>
    <row r="396" spans="1:33" ht="19.5" customHeight="1" x14ac:dyDescent="0.25">
      <c r="A396" s="79"/>
      <c r="B396" s="79"/>
      <c r="C396" s="79"/>
      <c r="D396" s="79"/>
      <c r="E396" s="79"/>
      <c r="F396" s="79"/>
      <c r="G396" s="80"/>
      <c r="H396" s="79"/>
      <c r="I396" s="79"/>
      <c r="J396" s="79"/>
      <c r="K396" s="79"/>
      <c r="L396" s="81"/>
      <c r="M396" s="81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</row>
    <row r="397" spans="1:33" ht="19.5" customHeight="1" x14ac:dyDescent="0.25">
      <c r="A397" s="79"/>
      <c r="B397" s="79"/>
      <c r="C397" s="79"/>
      <c r="D397" s="79"/>
      <c r="E397" s="79"/>
      <c r="F397" s="79"/>
      <c r="G397" s="80"/>
      <c r="H397" s="79"/>
      <c r="I397" s="79"/>
      <c r="J397" s="79"/>
      <c r="K397" s="79"/>
      <c r="L397" s="81"/>
      <c r="M397" s="81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</row>
    <row r="398" spans="1:33" ht="19.5" customHeight="1" x14ac:dyDescent="0.25">
      <c r="A398" s="79"/>
      <c r="B398" s="79"/>
      <c r="C398" s="79"/>
      <c r="D398" s="79"/>
      <c r="E398" s="79"/>
      <c r="F398" s="79"/>
      <c r="G398" s="80"/>
      <c r="H398" s="79"/>
      <c r="I398" s="79"/>
      <c r="J398" s="79"/>
      <c r="K398" s="79"/>
      <c r="L398" s="81"/>
      <c r="M398" s="81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</row>
    <row r="399" spans="1:33" ht="19.5" customHeight="1" x14ac:dyDescent="0.25">
      <c r="A399" s="79"/>
      <c r="B399" s="79"/>
      <c r="C399" s="79"/>
      <c r="D399" s="79"/>
      <c r="E399" s="79"/>
      <c r="F399" s="79"/>
      <c r="G399" s="80"/>
      <c r="H399" s="79"/>
      <c r="I399" s="79"/>
      <c r="J399" s="79"/>
      <c r="K399" s="79"/>
      <c r="L399" s="81"/>
      <c r="M399" s="81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</row>
    <row r="400" spans="1:33" ht="19.5" customHeight="1" x14ac:dyDescent="0.25">
      <c r="A400" s="79"/>
      <c r="B400" s="79"/>
      <c r="C400" s="79"/>
      <c r="D400" s="79"/>
      <c r="E400" s="79"/>
      <c r="F400" s="79"/>
      <c r="G400" s="80"/>
      <c r="H400" s="79"/>
      <c r="I400" s="79"/>
      <c r="J400" s="79"/>
      <c r="K400" s="79"/>
      <c r="L400" s="81"/>
      <c r="M400" s="81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</row>
    <row r="401" spans="1:33" ht="19.5" customHeight="1" x14ac:dyDescent="0.25">
      <c r="A401" s="79"/>
      <c r="B401" s="79"/>
      <c r="C401" s="79"/>
      <c r="D401" s="79"/>
      <c r="E401" s="79"/>
      <c r="F401" s="79"/>
      <c r="G401" s="80"/>
      <c r="H401" s="79"/>
      <c r="I401" s="79"/>
      <c r="J401" s="79"/>
      <c r="K401" s="79"/>
      <c r="L401" s="81"/>
      <c r="M401" s="81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</row>
    <row r="402" spans="1:33" ht="19.5" customHeight="1" x14ac:dyDescent="0.25">
      <c r="A402" s="79"/>
      <c r="B402" s="79"/>
      <c r="C402" s="79"/>
      <c r="D402" s="79"/>
      <c r="E402" s="79"/>
      <c r="F402" s="79"/>
      <c r="G402" s="80"/>
      <c r="H402" s="79"/>
      <c r="I402" s="79"/>
      <c r="J402" s="79"/>
      <c r="K402" s="79"/>
      <c r="L402" s="81"/>
      <c r="M402" s="81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</row>
    <row r="403" spans="1:33" ht="19.5" customHeight="1" x14ac:dyDescent="0.25">
      <c r="A403" s="79"/>
      <c r="B403" s="79"/>
      <c r="C403" s="79"/>
      <c r="D403" s="79"/>
      <c r="E403" s="79"/>
      <c r="F403" s="79"/>
      <c r="G403" s="80"/>
      <c r="H403" s="79"/>
      <c r="I403" s="79"/>
      <c r="J403" s="79"/>
      <c r="K403" s="79"/>
      <c r="L403" s="81"/>
      <c r="M403" s="81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</row>
    <row r="404" spans="1:33" ht="19.5" customHeight="1" x14ac:dyDescent="0.25">
      <c r="A404" s="79"/>
      <c r="B404" s="79"/>
      <c r="C404" s="79"/>
      <c r="D404" s="79"/>
      <c r="E404" s="79"/>
      <c r="F404" s="79"/>
      <c r="G404" s="80"/>
      <c r="H404" s="79"/>
      <c r="I404" s="79"/>
      <c r="J404" s="79"/>
      <c r="K404" s="79"/>
      <c r="L404" s="81"/>
      <c r="M404" s="81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</row>
    <row r="405" spans="1:33" ht="19.5" customHeight="1" x14ac:dyDescent="0.25">
      <c r="A405" s="79"/>
      <c r="B405" s="79"/>
      <c r="C405" s="79"/>
      <c r="D405" s="79"/>
      <c r="E405" s="79"/>
      <c r="F405" s="79"/>
      <c r="G405" s="80"/>
      <c r="H405" s="79"/>
      <c r="I405" s="79"/>
      <c r="J405" s="79"/>
      <c r="K405" s="79"/>
      <c r="L405" s="81"/>
      <c r="M405" s="81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</row>
    <row r="406" spans="1:33" ht="19.5" customHeight="1" x14ac:dyDescent="0.25">
      <c r="A406" s="79"/>
      <c r="B406" s="79"/>
      <c r="C406" s="79"/>
      <c r="D406" s="79"/>
      <c r="E406" s="79"/>
      <c r="F406" s="79"/>
      <c r="G406" s="80"/>
      <c r="H406" s="79"/>
      <c r="I406" s="79"/>
      <c r="J406" s="79"/>
      <c r="K406" s="79"/>
      <c r="L406" s="81"/>
      <c r="M406" s="81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</row>
    <row r="407" spans="1:33" ht="19.5" customHeight="1" x14ac:dyDescent="0.25">
      <c r="A407" s="79"/>
      <c r="B407" s="79"/>
      <c r="C407" s="79"/>
      <c r="D407" s="79"/>
      <c r="E407" s="79"/>
      <c r="F407" s="79"/>
      <c r="G407" s="80"/>
      <c r="H407" s="79"/>
      <c r="I407" s="79"/>
      <c r="J407" s="79"/>
      <c r="K407" s="79"/>
      <c r="L407" s="81"/>
      <c r="M407" s="81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</row>
    <row r="408" spans="1:33" ht="19.5" customHeight="1" x14ac:dyDescent="0.25">
      <c r="A408" s="79"/>
      <c r="B408" s="79"/>
      <c r="C408" s="79"/>
      <c r="D408" s="79"/>
      <c r="E408" s="79"/>
      <c r="F408" s="79"/>
      <c r="G408" s="80"/>
      <c r="H408" s="79"/>
      <c r="I408" s="79"/>
      <c r="J408" s="79"/>
      <c r="K408" s="79"/>
      <c r="L408" s="81"/>
      <c r="M408" s="81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</row>
    <row r="409" spans="1:33" ht="19.5" customHeight="1" x14ac:dyDescent="0.25">
      <c r="A409" s="79"/>
      <c r="B409" s="79"/>
      <c r="C409" s="79"/>
      <c r="D409" s="79"/>
      <c r="E409" s="79"/>
      <c r="F409" s="79"/>
      <c r="G409" s="80"/>
      <c r="H409" s="79"/>
      <c r="I409" s="79"/>
      <c r="J409" s="79"/>
      <c r="K409" s="79"/>
      <c r="L409" s="81"/>
      <c r="M409" s="81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</row>
    <row r="410" spans="1:33" ht="19.5" customHeight="1" x14ac:dyDescent="0.25">
      <c r="A410" s="79"/>
      <c r="B410" s="79"/>
      <c r="C410" s="79"/>
      <c r="D410" s="79"/>
      <c r="E410" s="79"/>
      <c r="F410" s="79"/>
      <c r="G410" s="80"/>
      <c r="H410" s="79"/>
      <c r="I410" s="79"/>
      <c r="J410" s="79"/>
      <c r="K410" s="79"/>
      <c r="L410" s="81"/>
      <c r="M410" s="81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</row>
    <row r="411" spans="1:33" ht="19.5" customHeight="1" x14ac:dyDescent="0.25">
      <c r="A411" s="79"/>
      <c r="B411" s="79"/>
      <c r="C411" s="79"/>
      <c r="D411" s="79"/>
      <c r="E411" s="79"/>
      <c r="F411" s="79"/>
      <c r="G411" s="80"/>
      <c r="H411" s="79"/>
      <c r="I411" s="79"/>
      <c r="J411" s="79"/>
      <c r="K411" s="79"/>
      <c r="L411" s="81"/>
      <c r="M411" s="81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</row>
    <row r="412" spans="1:33" ht="19.5" customHeight="1" x14ac:dyDescent="0.25">
      <c r="A412" s="79"/>
      <c r="B412" s="79"/>
      <c r="C412" s="79"/>
      <c r="D412" s="79"/>
      <c r="E412" s="79"/>
      <c r="F412" s="79"/>
      <c r="G412" s="80"/>
      <c r="H412" s="79"/>
      <c r="I412" s="79"/>
      <c r="J412" s="79"/>
      <c r="K412" s="79"/>
      <c r="L412" s="81"/>
      <c r="M412" s="81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</row>
    <row r="413" spans="1:33" ht="19.5" customHeight="1" x14ac:dyDescent="0.25">
      <c r="A413" s="79"/>
      <c r="B413" s="79"/>
      <c r="C413" s="79"/>
      <c r="D413" s="79"/>
      <c r="E413" s="79"/>
      <c r="F413" s="79"/>
      <c r="G413" s="80"/>
      <c r="H413" s="79"/>
      <c r="I413" s="79"/>
      <c r="J413" s="79"/>
      <c r="K413" s="79"/>
      <c r="L413" s="81"/>
      <c r="M413" s="81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</row>
    <row r="414" spans="1:33" ht="19.5" customHeight="1" x14ac:dyDescent="0.25">
      <c r="A414" s="79"/>
      <c r="B414" s="79"/>
      <c r="C414" s="79"/>
      <c r="D414" s="79"/>
      <c r="E414" s="79"/>
      <c r="F414" s="79"/>
      <c r="G414" s="80"/>
      <c r="H414" s="79"/>
      <c r="I414" s="79"/>
      <c r="J414" s="79"/>
      <c r="K414" s="79"/>
      <c r="L414" s="81"/>
      <c r="M414" s="81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</row>
    <row r="415" spans="1:33" ht="19.5" customHeight="1" x14ac:dyDescent="0.25">
      <c r="A415" s="79"/>
      <c r="B415" s="79"/>
      <c r="C415" s="79"/>
      <c r="D415" s="79"/>
      <c r="E415" s="79"/>
      <c r="F415" s="79"/>
      <c r="G415" s="80"/>
      <c r="H415" s="79"/>
      <c r="I415" s="79"/>
      <c r="J415" s="79"/>
      <c r="K415" s="79"/>
      <c r="L415" s="81"/>
      <c r="M415" s="81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</row>
    <row r="416" spans="1:33" ht="19.5" customHeight="1" x14ac:dyDescent="0.25">
      <c r="A416" s="79"/>
      <c r="B416" s="79"/>
      <c r="C416" s="79"/>
      <c r="D416" s="79"/>
      <c r="E416" s="79"/>
      <c r="F416" s="79"/>
      <c r="G416" s="80"/>
      <c r="H416" s="79"/>
      <c r="I416" s="79"/>
      <c r="J416" s="79"/>
      <c r="K416" s="79"/>
      <c r="L416" s="81"/>
      <c r="M416" s="81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</row>
    <row r="417" spans="1:33" ht="19.5" customHeight="1" x14ac:dyDescent="0.25">
      <c r="A417" s="79"/>
      <c r="B417" s="79"/>
      <c r="C417" s="79"/>
      <c r="D417" s="79"/>
      <c r="E417" s="79"/>
      <c r="F417" s="79"/>
      <c r="G417" s="80"/>
      <c r="H417" s="79"/>
      <c r="I417" s="79"/>
      <c r="J417" s="79"/>
      <c r="K417" s="79"/>
      <c r="L417" s="81"/>
      <c r="M417" s="81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</row>
    <row r="418" spans="1:33" ht="19.5" customHeight="1" x14ac:dyDescent="0.25">
      <c r="A418" s="79"/>
      <c r="B418" s="79"/>
      <c r="C418" s="79"/>
      <c r="D418" s="79"/>
      <c r="E418" s="79"/>
      <c r="F418" s="79"/>
      <c r="G418" s="80"/>
      <c r="H418" s="79"/>
      <c r="I418" s="79"/>
      <c r="J418" s="79"/>
      <c r="K418" s="79"/>
      <c r="L418" s="81"/>
      <c r="M418" s="81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</row>
    <row r="419" spans="1:33" ht="19.5" customHeight="1" x14ac:dyDescent="0.25">
      <c r="A419" s="79"/>
      <c r="B419" s="79"/>
      <c r="C419" s="79"/>
      <c r="D419" s="79"/>
      <c r="E419" s="79"/>
      <c r="F419" s="79"/>
      <c r="G419" s="80"/>
      <c r="H419" s="79"/>
      <c r="I419" s="79"/>
      <c r="J419" s="79"/>
      <c r="K419" s="79"/>
      <c r="L419" s="81"/>
      <c r="M419" s="81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</row>
    <row r="420" spans="1:33" ht="19.5" customHeight="1" x14ac:dyDescent="0.25">
      <c r="A420" s="79"/>
      <c r="B420" s="79"/>
      <c r="C420" s="79"/>
      <c r="D420" s="79"/>
      <c r="E420" s="79"/>
      <c r="F420" s="79"/>
      <c r="G420" s="80"/>
      <c r="H420" s="79"/>
      <c r="I420" s="79"/>
      <c r="J420" s="79"/>
      <c r="K420" s="79"/>
      <c r="L420" s="81"/>
      <c r="M420" s="81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</row>
    <row r="421" spans="1:33" ht="19.5" customHeight="1" x14ac:dyDescent="0.25">
      <c r="A421" s="79"/>
      <c r="B421" s="79"/>
      <c r="C421" s="79"/>
      <c r="D421" s="79"/>
      <c r="E421" s="79"/>
      <c r="F421" s="79"/>
      <c r="G421" s="80"/>
      <c r="H421" s="79"/>
      <c r="I421" s="79"/>
      <c r="J421" s="79"/>
      <c r="K421" s="79"/>
      <c r="L421" s="81"/>
      <c r="M421" s="81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</row>
    <row r="422" spans="1:33" ht="19.5" customHeight="1" x14ac:dyDescent="0.25">
      <c r="A422" s="79"/>
      <c r="B422" s="79"/>
      <c r="C422" s="79"/>
      <c r="D422" s="79"/>
      <c r="E422" s="79"/>
      <c r="F422" s="79"/>
      <c r="G422" s="80"/>
      <c r="H422" s="79"/>
      <c r="I422" s="79"/>
      <c r="J422" s="79"/>
      <c r="K422" s="79"/>
      <c r="L422" s="81"/>
      <c r="M422" s="81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</row>
    <row r="423" spans="1:33" ht="19.5" customHeight="1" x14ac:dyDescent="0.25">
      <c r="A423" s="79"/>
      <c r="B423" s="79"/>
      <c r="C423" s="79"/>
      <c r="D423" s="79"/>
      <c r="E423" s="79"/>
      <c r="F423" s="79"/>
      <c r="G423" s="80"/>
      <c r="H423" s="79"/>
      <c r="I423" s="79"/>
      <c r="J423" s="79"/>
      <c r="K423" s="79"/>
      <c r="L423" s="81"/>
      <c r="M423" s="81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</row>
    <row r="424" spans="1:33" ht="19.5" customHeight="1" x14ac:dyDescent="0.25">
      <c r="A424" s="79"/>
      <c r="B424" s="79"/>
      <c r="C424" s="79"/>
      <c r="D424" s="79"/>
      <c r="E424" s="79"/>
      <c r="F424" s="79"/>
      <c r="G424" s="80"/>
      <c r="H424" s="79"/>
      <c r="I424" s="79"/>
      <c r="J424" s="79"/>
      <c r="K424" s="79"/>
      <c r="L424" s="81"/>
      <c r="M424" s="81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</row>
    <row r="425" spans="1:33" ht="19.5" customHeight="1" x14ac:dyDescent="0.25">
      <c r="A425" s="79"/>
      <c r="B425" s="79"/>
      <c r="C425" s="79"/>
      <c r="D425" s="79"/>
      <c r="E425" s="79"/>
      <c r="F425" s="79"/>
      <c r="G425" s="80"/>
      <c r="H425" s="79"/>
      <c r="I425" s="79"/>
      <c r="J425" s="79"/>
      <c r="K425" s="79"/>
      <c r="L425" s="81"/>
      <c r="M425" s="81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</row>
    <row r="426" spans="1:33" ht="19.5" customHeight="1" x14ac:dyDescent="0.25">
      <c r="A426" s="79"/>
      <c r="B426" s="79"/>
      <c r="C426" s="79"/>
      <c r="D426" s="79"/>
      <c r="E426" s="79"/>
      <c r="F426" s="79"/>
      <c r="G426" s="80"/>
      <c r="H426" s="79"/>
      <c r="I426" s="79"/>
      <c r="J426" s="79"/>
      <c r="K426" s="79"/>
      <c r="L426" s="81"/>
      <c r="M426" s="81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</row>
    <row r="427" spans="1:33" ht="19.5" customHeight="1" x14ac:dyDescent="0.25">
      <c r="A427" s="79"/>
      <c r="B427" s="79"/>
      <c r="C427" s="79"/>
      <c r="D427" s="79"/>
      <c r="E427" s="79"/>
      <c r="F427" s="79"/>
      <c r="G427" s="80"/>
      <c r="H427" s="79"/>
      <c r="I427" s="79"/>
      <c r="J427" s="79"/>
      <c r="K427" s="79"/>
      <c r="L427" s="81"/>
      <c r="M427" s="81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</row>
    <row r="428" spans="1:33" ht="19.5" customHeight="1" x14ac:dyDescent="0.25">
      <c r="A428" s="79"/>
      <c r="B428" s="79"/>
      <c r="C428" s="79"/>
      <c r="D428" s="79"/>
      <c r="E428" s="79"/>
      <c r="F428" s="79"/>
      <c r="G428" s="80"/>
      <c r="H428" s="79"/>
      <c r="I428" s="79"/>
      <c r="J428" s="79"/>
      <c r="K428" s="79"/>
      <c r="L428" s="81"/>
      <c r="M428" s="81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</row>
    <row r="429" spans="1:33" ht="19.5" customHeight="1" x14ac:dyDescent="0.25">
      <c r="A429" s="79"/>
      <c r="B429" s="79"/>
      <c r="C429" s="79"/>
      <c r="D429" s="79"/>
      <c r="E429" s="79"/>
      <c r="F429" s="79"/>
      <c r="G429" s="80"/>
      <c r="H429" s="79"/>
      <c r="I429" s="79"/>
      <c r="J429" s="79"/>
      <c r="K429" s="79"/>
      <c r="L429" s="81"/>
      <c r="M429" s="81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</row>
    <row r="430" spans="1:33" ht="19.5" customHeight="1" x14ac:dyDescent="0.25">
      <c r="A430" s="79"/>
      <c r="B430" s="79"/>
      <c r="C430" s="79"/>
      <c r="D430" s="79"/>
      <c r="E430" s="79"/>
      <c r="F430" s="79"/>
      <c r="G430" s="80"/>
      <c r="H430" s="79"/>
      <c r="I430" s="79"/>
      <c r="J430" s="79"/>
      <c r="K430" s="79"/>
      <c r="L430" s="81"/>
      <c r="M430" s="81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</row>
    <row r="431" spans="1:33" ht="19.5" customHeight="1" x14ac:dyDescent="0.25">
      <c r="A431" s="79"/>
      <c r="B431" s="79"/>
      <c r="C431" s="79"/>
      <c r="D431" s="79"/>
      <c r="E431" s="79"/>
      <c r="F431" s="79"/>
      <c r="G431" s="80"/>
      <c r="H431" s="79"/>
      <c r="I431" s="79"/>
      <c r="J431" s="79"/>
      <c r="K431" s="79"/>
      <c r="L431" s="81"/>
      <c r="M431" s="81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</row>
    <row r="432" spans="1:33" ht="19.5" customHeight="1" x14ac:dyDescent="0.25">
      <c r="A432" s="79"/>
      <c r="B432" s="79"/>
      <c r="C432" s="79"/>
      <c r="D432" s="79"/>
      <c r="E432" s="79"/>
      <c r="F432" s="79"/>
      <c r="G432" s="80"/>
      <c r="H432" s="79"/>
      <c r="I432" s="79"/>
      <c r="J432" s="79"/>
      <c r="K432" s="79"/>
      <c r="L432" s="81"/>
      <c r="M432" s="81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</row>
    <row r="433" spans="1:33" ht="19.5" customHeight="1" x14ac:dyDescent="0.25">
      <c r="A433" s="79"/>
      <c r="B433" s="79"/>
      <c r="C433" s="79"/>
      <c r="D433" s="79"/>
      <c r="E433" s="79"/>
      <c r="F433" s="79"/>
      <c r="G433" s="80"/>
      <c r="H433" s="79"/>
      <c r="I433" s="79"/>
      <c r="J433" s="79"/>
      <c r="K433" s="79"/>
      <c r="L433" s="81"/>
      <c r="M433" s="81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</row>
    <row r="434" spans="1:33" ht="19.5" customHeight="1" x14ac:dyDescent="0.25">
      <c r="A434" s="79"/>
      <c r="B434" s="79"/>
      <c r="C434" s="79"/>
      <c r="D434" s="79"/>
      <c r="E434" s="79"/>
      <c r="F434" s="79"/>
      <c r="G434" s="80"/>
      <c r="H434" s="79"/>
      <c r="I434" s="79"/>
      <c r="J434" s="79"/>
      <c r="K434" s="79"/>
      <c r="L434" s="81"/>
      <c r="M434" s="81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</row>
    <row r="435" spans="1:33" ht="19.5" customHeight="1" x14ac:dyDescent="0.25">
      <c r="A435" s="79"/>
      <c r="B435" s="79"/>
      <c r="C435" s="79"/>
      <c r="D435" s="79"/>
      <c r="E435" s="79"/>
      <c r="F435" s="79"/>
      <c r="G435" s="80"/>
      <c r="H435" s="79"/>
      <c r="I435" s="79"/>
      <c r="J435" s="79"/>
      <c r="K435" s="79"/>
      <c r="L435" s="81"/>
      <c r="M435" s="81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</row>
    <row r="436" spans="1:33" ht="19.5" customHeight="1" x14ac:dyDescent="0.25">
      <c r="A436" s="79"/>
      <c r="B436" s="79"/>
      <c r="C436" s="79"/>
      <c r="D436" s="79"/>
      <c r="E436" s="79"/>
      <c r="F436" s="79"/>
      <c r="G436" s="80"/>
      <c r="H436" s="79"/>
      <c r="I436" s="79"/>
      <c r="J436" s="79"/>
      <c r="K436" s="79"/>
      <c r="L436" s="81"/>
      <c r="M436" s="81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</row>
    <row r="437" spans="1:33" ht="19.5" customHeight="1" x14ac:dyDescent="0.25">
      <c r="A437" s="79"/>
      <c r="B437" s="79"/>
      <c r="C437" s="79"/>
      <c r="D437" s="79"/>
      <c r="E437" s="79"/>
      <c r="F437" s="79"/>
      <c r="G437" s="80"/>
      <c r="H437" s="79"/>
      <c r="I437" s="79"/>
      <c r="J437" s="79"/>
      <c r="K437" s="79"/>
      <c r="L437" s="81"/>
      <c r="M437" s="81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</row>
    <row r="438" spans="1:33" ht="19.5" customHeight="1" x14ac:dyDescent="0.25">
      <c r="A438" s="79"/>
      <c r="B438" s="79"/>
      <c r="C438" s="79"/>
      <c r="D438" s="79"/>
      <c r="E438" s="79"/>
      <c r="F438" s="79"/>
      <c r="G438" s="80"/>
      <c r="H438" s="79"/>
      <c r="I438" s="79"/>
      <c r="J438" s="79"/>
      <c r="K438" s="79"/>
      <c r="L438" s="81"/>
      <c r="M438" s="81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</row>
    <row r="439" spans="1:33" ht="19.5" customHeight="1" x14ac:dyDescent="0.25">
      <c r="A439" s="79"/>
      <c r="B439" s="79"/>
      <c r="C439" s="79"/>
      <c r="D439" s="79"/>
      <c r="E439" s="79"/>
      <c r="F439" s="79"/>
      <c r="G439" s="80"/>
      <c r="H439" s="79"/>
      <c r="I439" s="79"/>
      <c r="J439" s="79"/>
      <c r="K439" s="79"/>
      <c r="L439" s="81"/>
      <c r="M439" s="81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</row>
    <row r="440" spans="1:33" ht="19.5" customHeight="1" x14ac:dyDescent="0.25">
      <c r="A440" s="79"/>
      <c r="B440" s="79"/>
      <c r="C440" s="79"/>
      <c r="D440" s="79"/>
      <c r="E440" s="79"/>
      <c r="F440" s="79"/>
      <c r="G440" s="80"/>
      <c r="H440" s="79"/>
      <c r="I440" s="79"/>
      <c r="J440" s="79"/>
      <c r="K440" s="79"/>
      <c r="L440" s="81"/>
      <c r="M440" s="81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</row>
    <row r="441" spans="1:33" ht="19.5" customHeight="1" x14ac:dyDescent="0.25">
      <c r="A441" s="79"/>
      <c r="B441" s="79"/>
      <c r="C441" s="79"/>
      <c r="D441" s="79"/>
      <c r="E441" s="79"/>
      <c r="F441" s="79"/>
      <c r="G441" s="80"/>
      <c r="H441" s="79"/>
      <c r="I441" s="79"/>
      <c r="J441" s="79"/>
      <c r="K441" s="79"/>
      <c r="L441" s="81"/>
      <c r="M441" s="81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</row>
    <row r="442" spans="1:33" ht="19.5" customHeight="1" x14ac:dyDescent="0.25">
      <c r="A442" s="79"/>
      <c r="B442" s="79"/>
      <c r="C442" s="79"/>
      <c r="D442" s="79"/>
      <c r="E442" s="79"/>
      <c r="F442" s="79"/>
      <c r="G442" s="80"/>
      <c r="H442" s="79"/>
      <c r="I442" s="79"/>
      <c r="J442" s="79"/>
      <c r="K442" s="79"/>
      <c r="L442" s="81"/>
      <c r="M442" s="81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</row>
    <row r="443" spans="1:33" ht="19.5" customHeight="1" x14ac:dyDescent="0.25">
      <c r="A443" s="79"/>
      <c r="B443" s="79"/>
      <c r="C443" s="79"/>
      <c r="D443" s="79"/>
      <c r="E443" s="79"/>
      <c r="F443" s="79"/>
      <c r="G443" s="80"/>
      <c r="H443" s="79"/>
      <c r="I443" s="79"/>
      <c r="J443" s="79"/>
      <c r="K443" s="79"/>
      <c r="L443" s="81"/>
      <c r="M443" s="81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</row>
    <row r="444" spans="1:33" ht="19.5" customHeight="1" x14ac:dyDescent="0.25">
      <c r="A444" s="79"/>
      <c r="B444" s="79"/>
      <c r="C444" s="79"/>
      <c r="D444" s="79"/>
      <c r="E444" s="79"/>
      <c r="F444" s="79"/>
      <c r="G444" s="80"/>
      <c r="H444" s="79"/>
      <c r="I444" s="79"/>
      <c r="J444" s="79"/>
      <c r="K444" s="79"/>
      <c r="L444" s="81"/>
      <c r="M444" s="81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</row>
    <row r="445" spans="1:33" ht="19.5" customHeight="1" x14ac:dyDescent="0.25">
      <c r="A445" s="79"/>
      <c r="B445" s="79"/>
      <c r="C445" s="79"/>
      <c r="D445" s="79"/>
      <c r="E445" s="79"/>
      <c r="F445" s="79"/>
      <c r="G445" s="80"/>
      <c r="H445" s="79"/>
      <c r="I445" s="79"/>
      <c r="J445" s="79"/>
      <c r="K445" s="79"/>
      <c r="L445" s="81"/>
      <c r="M445" s="81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</row>
    <row r="446" spans="1:33" ht="19.5" customHeight="1" x14ac:dyDescent="0.25">
      <c r="A446" s="79"/>
      <c r="B446" s="79"/>
      <c r="C446" s="79"/>
      <c r="D446" s="79"/>
      <c r="E446" s="79"/>
      <c r="F446" s="79"/>
      <c r="G446" s="80"/>
      <c r="H446" s="79"/>
      <c r="I446" s="79"/>
      <c r="J446" s="79"/>
      <c r="K446" s="79"/>
      <c r="L446" s="81"/>
      <c r="M446" s="81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</row>
    <row r="447" spans="1:33" ht="19.5" customHeight="1" x14ac:dyDescent="0.25">
      <c r="A447" s="79"/>
      <c r="B447" s="79"/>
      <c r="C447" s="79"/>
      <c r="D447" s="79"/>
      <c r="E447" s="79"/>
      <c r="F447" s="79"/>
      <c r="G447" s="80"/>
      <c r="H447" s="79"/>
      <c r="I447" s="79"/>
      <c r="J447" s="79"/>
      <c r="K447" s="79"/>
      <c r="L447" s="81"/>
      <c r="M447" s="81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</row>
    <row r="448" spans="1:33" ht="19.5" customHeight="1" x14ac:dyDescent="0.25">
      <c r="A448" s="79"/>
      <c r="B448" s="79"/>
      <c r="C448" s="79"/>
      <c r="D448" s="79"/>
      <c r="E448" s="79"/>
      <c r="F448" s="79"/>
      <c r="G448" s="80"/>
      <c r="H448" s="79"/>
      <c r="I448" s="79"/>
      <c r="J448" s="79"/>
      <c r="K448" s="79"/>
      <c r="L448" s="81"/>
      <c r="M448" s="81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</row>
    <row r="449" spans="1:33" ht="19.5" customHeight="1" x14ac:dyDescent="0.25">
      <c r="A449" s="79"/>
      <c r="B449" s="79"/>
      <c r="C449" s="79"/>
      <c r="D449" s="79"/>
      <c r="E449" s="79"/>
      <c r="F449" s="79"/>
      <c r="G449" s="80"/>
      <c r="H449" s="79"/>
      <c r="I449" s="79"/>
      <c r="J449" s="79"/>
      <c r="K449" s="79"/>
      <c r="L449" s="81"/>
      <c r="M449" s="81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</row>
    <row r="450" spans="1:33" ht="19.5" customHeight="1" x14ac:dyDescent="0.25">
      <c r="A450" s="79"/>
      <c r="B450" s="79"/>
      <c r="C450" s="79"/>
      <c r="D450" s="79"/>
      <c r="E450" s="79"/>
      <c r="F450" s="79"/>
      <c r="G450" s="80"/>
      <c r="H450" s="79"/>
      <c r="I450" s="79"/>
      <c r="J450" s="79"/>
      <c r="K450" s="79"/>
      <c r="L450" s="81"/>
      <c r="M450" s="81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</row>
    <row r="451" spans="1:33" ht="19.5" customHeight="1" x14ac:dyDescent="0.25">
      <c r="A451" s="79"/>
      <c r="B451" s="79"/>
      <c r="C451" s="79"/>
      <c r="D451" s="79"/>
      <c r="E451" s="79"/>
      <c r="F451" s="79"/>
      <c r="G451" s="80"/>
      <c r="H451" s="79"/>
      <c r="I451" s="79"/>
      <c r="J451" s="79"/>
      <c r="K451" s="79"/>
      <c r="L451" s="81"/>
      <c r="M451" s="81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</row>
    <row r="452" spans="1:33" ht="19.5" customHeight="1" x14ac:dyDescent="0.25">
      <c r="A452" s="79"/>
      <c r="B452" s="79"/>
      <c r="C452" s="79"/>
      <c r="D452" s="79"/>
      <c r="E452" s="79"/>
      <c r="F452" s="79"/>
      <c r="G452" s="80"/>
      <c r="H452" s="79"/>
      <c r="I452" s="79"/>
      <c r="J452" s="79"/>
      <c r="K452" s="79"/>
      <c r="L452" s="81"/>
      <c r="M452" s="81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</row>
    <row r="453" spans="1:33" ht="19.5" customHeight="1" x14ac:dyDescent="0.25">
      <c r="A453" s="79"/>
      <c r="B453" s="79"/>
      <c r="C453" s="79"/>
      <c r="D453" s="79"/>
      <c r="E453" s="79"/>
      <c r="F453" s="79"/>
      <c r="G453" s="80"/>
      <c r="H453" s="79"/>
      <c r="I453" s="79"/>
      <c r="J453" s="79"/>
      <c r="K453" s="79"/>
      <c r="L453" s="81"/>
      <c r="M453" s="81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</row>
    <row r="454" spans="1:33" ht="19.5" customHeight="1" x14ac:dyDescent="0.25">
      <c r="A454" s="79"/>
      <c r="B454" s="79"/>
      <c r="C454" s="79"/>
      <c r="D454" s="79"/>
      <c r="E454" s="79"/>
      <c r="F454" s="79"/>
      <c r="G454" s="80"/>
      <c r="H454" s="79"/>
      <c r="I454" s="79"/>
      <c r="J454" s="79"/>
      <c r="K454" s="79"/>
      <c r="L454" s="81"/>
      <c r="M454" s="81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</row>
    <row r="455" spans="1:33" ht="19.5" customHeight="1" x14ac:dyDescent="0.25">
      <c r="A455" s="79"/>
      <c r="B455" s="79"/>
      <c r="C455" s="79"/>
      <c r="D455" s="79"/>
      <c r="E455" s="79"/>
      <c r="F455" s="79"/>
      <c r="G455" s="80"/>
      <c r="H455" s="79"/>
      <c r="I455" s="79"/>
      <c r="J455" s="79"/>
      <c r="K455" s="79"/>
      <c r="L455" s="81"/>
      <c r="M455" s="81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</row>
    <row r="456" spans="1:33" ht="19.5" customHeight="1" x14ac:dyDescent="0.25">
      <c r="A456" s="79"/>
      <c r="B456" s="79"/>
      <c r="C456" s="79"/>
      <c r="D456" s="79"/>
      <c r="E456" s="79"/>
      <c r="F456" s="79"/>
      <c r="G456" s="80"/>
      <c r="H456" s="79"/>
      <c r="I456" s="79"/>
      <c r="J456" s="79"/>
      <c r="K456" s="79"/>
      <c r="L456" s="81"/>
      <c r="M456" s="81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</row>
    <row r="457" spans="1:33" ht="19.5" customHeight="1" x14ac:dyDescent="0.25">
      <c r="A457" s="79"/>
      <c r="B457" s="79"/>
      <c r="C457" s="79"/>
      <c r="D457" s="79"/>
      <c r="E457" s="79"/>
      <c r="F457" s="79"/>
      <c r="G457" s="80"/>
      <c r="H457" s="79"/>
      <c r="I457" s="79"/>
      <c r="J457" s="79"/>
      <c r="K457" s="79"/>
      <c r="L457" s="81"/>
      <c r="M457" s="81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</row>
    <row r="458" spans="1:33" ht="19.5" customHeight="1" x14ac:dyDescent="0.25">
      <c r="A458" s="79"/>
      <c r="B458" s="79"/>
      <c r="C458" s="79"/>
      <c r="D458" s="79"/>
      <c r="E458" s="79"/>
      <c r="F458" s="79"/>
      <c r="G458" s="80"/>
      <c r="H458" s="79"/>
      <c r="I458" s="79"/>
      <c r="J458" s="79"/>
      <c r="K458" s="79"/>
      <c r="L458" s="81"/>
      <c r="M458" s="81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</row>
    <row r="459" spans="1:33" ht="19.5" customHeight="1" x14ac:dyDescent="0.25">
      <c r="A459" s="79"/>
      <c r="B459" s="79"/>
      <c r="C459" s="79"/>
      <c r="D459" s="79"/>
      <c r="E459" s="79"/>
      <c r="F459" s="79"/>
      <c r="G459" s="80"/>
      <c r="H459" s="79"/>
      <c r="I459" s="79"/>
      <c r="J459" s="79"/>
      <c r="K459" s="79"/>
      <c r="L459" s="81"/>
      <c r="M459" s="81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</row>
    <row r="460" spans="1:33" ht="19.5" customHeight="1" x14ac:dyDescent="0.25">
      <c r="A460" s="79"/>
      <c r="B460" s="79"/>
      <c r="C460" s="79"/>
      <c r="D460" s="79"/>
      <c r="E460" s="79"/>
      <c r="F460" s="79"/>
      <c r="G460" s="80"/>
      <c r="H460" s="79"/>
      <c r="I460" s="79"/>
      <c r="J460" s="79"/>
      <c r="K460" s="79"/>
      <c r="L460" s="81"/>
      <c r="M460" s="81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</row>
    <row r="461" spans="1:33" ht="19.5" customHeight="1" x14ac:dyDescent="0.25">
      <c r="A461" s="79"/>
      <c r="B461" s="79"/>
      <c r="C461" s="79"/>
      <c r="D461" s="79"/>
      <c r="E461" s="79"/>
      <c r="F461" s="79"/>
      <c r="G461" s="80"/>
      <c r="H461" s="79"/>
      <c r="I461" s="79"/>
      <c r="J461" s="79"/>
      <c r="K461" s="79"/>
      <c r="L461" s="81"/>
      <c r="M461" s="81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</row>
    <row r="462" spans="1:33" ht="19.5" customHeight="1" x14ac:dyDescent="0.25">
      <c r="A462" s="79"/>
      <c r="B462" s="79"/>
      <c r="C462" s="79"/>
      <c r="D462" s="79"/>
      <c r="E462" s="79"/>
      <c r="F462" s="79"/>
      <c r="G462" s="80"/>
      <c r="H462" s="79"/>
      <c r="I462" s="79"/>
      <c r="J462" s="79"/>
      <c r="K462" s="79"/>
      <c r="L462" s="81"/>
      <c r="M462" s="81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</row>
    <row r="463" spans="1:33" ht="19.5" customHeight="1" x14ac:dyDescent="0.25">
      <c r="A463" s="79"/>
      <c r="B463" s="79"/>
      <c r="C463" s="79"/>
      <c r="D463" s="79"/>
      <c r="E463" s="79"/>
      <c r="F463" s="79"/>
      <c r="G463" s="80"/>
      <c r="H463" s="79"/>
      <c r="I463" s="79"/>
      <c r="J463" s="79"/>
      <c r="K463" s="79"/>
      <c r="L463" s="81"/>
      <c r="M463" s="81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</row>
    <row r="464" spans="1:33" ht="19.5" customHeight="1" x14ac:dyDescent="0.25">
      <c r="A464" s="79"/>
      <c r="B464" s="79"/>
      <c r="C464" s="79"/>
      <c r="D464" s="79"/>
      <c r="E464" s="79"/>
      <c r="F464" s="79"/>
      <c r="G464" s="80"/>
      <c r="H464" s="79"/>
      <c r="I464" s="79"/>
      <c r="J464" s="79"/>
      <c r="K464" s="79"/>
      <c r="L464" s="81"/>
      <c r="M464" s="81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</row>
    <row r="465" spans="1:33" ht="19.5" customHeight="1" x14ac:dyDescent="0.25">
      <c r="A465" s="79"/>
      <c r="B465" s="79"/>
      <c r="C465" s="79"/>
      <c r="D465" s="79"/>
      <c r="E465" s="79"/>
      <c r="F465" s="79"/>
      <c r="G465" s="80"/>
      <c r="H465" s="79"/>
      <c r="I465" s="79"/>
      <c r="J465" s="79"/>
      <c r="K465" s="79"/>
      <c r="L465" s="81"/>
      <c r="M465" s="81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</row>
    <row r="466" spans="1:33" ht="19.5" customHeight="1" x14ac:dyDescent="0.25">
      <c r="A466" s="79"/>
      <c r="B466" s="79"/>
      <c r="C466" s="79"/>
      <c r="D466" s="79"/>
      <c r="E466" s="79"/>
      <c r="F466" s="79"/>
      <c r="G466" s="80"/>
      <c r="H466" s="79"/>
      <c r="I466" s="79"/>
      <c r="J466" s="79"/>
      <c r="K466" s="79"/>
      <c r="L466" s="81"/>
      <c r="M466" s="81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</row>
    <row r="467" spans="1:33" ht="19.5" customHeight="1" x14ac:dyDescent="0.25">
      <c r="A467" s="79"/>
      <c r="B467" s="79"/>
      <c r="C467" s="79"/>
      <c r="D467" s="79"/>
      <c r="E467" s="79"/>
      <c r="F467" s="79"/>
      <c r="G467" s="80"/>
      <c r="H467" s="79"/>
      <c r="I467" s="79"/>
      <c r="J467" s="79"/>
      <c r="K467" s="79"/>
      <c r="L467" s="81"/>
      <c r="M467" s="81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</row>
    <row r="468" spans="1:33" ht="19.5" customHeight="1" x14ac:dyDescent="0.25">
      <c r="A468" s="79"/>
      <c r="B468" s="79"/>
      <c r="C468" s="79"/>
      <c r="D468" s="79"/>
      <c r="E468" s="79"/>
      <c r="F468" s="79"/>
      <c r="G468" s="80"/>
      <c r="H468" s="79"/>
      <c r="I468" s="79"/>
      <c r="J468" s="79"/>
      <c r="K468" s="79"/>
      <c r="L468" s="81"/>
      <c r="M468" s="81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</row>
    <row r="469" spans="1:33" ht="19.5" customHeight="1" x14ac:dyDescent="0.25">
      <c r="A469" s="79"/>
      <c r="B469" s="79"/>
      <c r="C469" s="79"/>
      <c r="D469" s="79"/>
      <c r="E469" s="79"/>
      <c r="F469" s="79"/>
      <c r="G469" s="80"/>
      <c r="H469" s="79"/>
      <c r="I469" s="79"/>
      <c r="J469" s="79"/>
      <c r="K469" s="79"/>
      <c r="L469" s="81"/>
      <c r="M469" s="81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</row>
    <row r="470" spans="1:33" ht="19.5" customHeight="1" x14ac:dyDescent="0.25">
      <c r="A470" s="79"/>
      <c r="B470" s="79"/>
      <c r="C470" s="79"/>
      <c r="D470" s="79"/>
      <c r="E470" s="79"/>
      <c r="F470" s="79"/>
      <c r="G470" s="80"/>
      <c r="H470" s="79"/>
      <c r="I470" s="79"/>
      <c r="J470" s="79"/>
      <c r="K470" s="79"/>
      <c r="L470" s="81"/>
      <c r="M470" s="81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</row>
    <row r="471" spans="1:33" ht="19.5" customHeight="1" x14ac:dyDescent="0.25">
      <c r="A471" s="79"/>
      <c r="B471" s="79"/>
      <c r="C471" s="79"/>
      <c r="D471" s="79"/>
      <c r="E471" s="79"/>
      <c r="F471" s="79"/>
      <c r="G471" s="80"/>
      <c r="H471" s="79"/>
      <c r="I471" s="79"/>
      <c r="J471" s="79"/>
      <c r="K471" s="79"/>
      <c r="L471" s="81"/>
      <c r="M471" s="81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</row>
    <row r="472" spans="1:33" ht="19.5" customHeight="1" x14ac:dyDescent="0.25">
      <c r="A472" s="79"/>
      <c r="B472" s="79"/>
      <c r="C472" s="79"/>
      <c r="D472" s="79"/>
      <c r="E472" s="79"/>
      <c r="F472" s="79"/>
      <c r="G472" s="80"/>
      <c r="H472" s="79"/>
      <c r="I472" s="79"/>
      <c r="J472" s="79"/>
      <c r="K472" s="79"/>
      <c r="L472" s="81"/>
      <c r="M472" s="81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</row>
    <row r="473" spans="1:33" ht="19.5" customHeight="1" x14ac:dyDescent="0.25">
      <c r="A473" s="79"/>
      <c r="B473" s="79"/>
      <c r="C473" s="79"/>
      <c r="D473" s="79"/>
      <c r="E473" s="79"/>
      <c r="F473" s="79"/>
      <c r="G473" s="80"/>
      <c r="H473" s="79"/>
      <c r="I473" s="79"/>
      <c r="J473" s="79"/>
      <c r="K473" s="79"/>
      <c r="L473" s="81"/>
      <c r="M473" s="81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</row>
    <row r="474" spans="1:33" ht="19.5" customHeight="1" x14ac:dyDescent="0.25">
      <c r="A474" s="79"/>
      <c r="B474" s="79"/>
      <c r="C474" s="79"/>
      <c r="D474" s="79"/>
      <c r="E474" s="79"/>
      <c r="F474" s="79"/>
      <c r="G474" s="80"/>
      <c r="H474" s="79"/>
      <c r="I474" s="79"/>
      <c r="J474" s="79"/>
      <c r="K474" s="79"/>
      <c r="L474" s="81"/>
      <c r="M474" s="81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</row>
    <row r="475" spans="1:33" ht="19.5" customHeight="1" x14ac:dyDescent="0.25">
      <c r="A475" s="79"/>
      <c r="B475" s="79"/>
      <c r="C475" s="79"/>
      <c r="D475" s="79"/>
      <c r="E475" s="79"/>
      <c r="F475" s="79"/>
      <c r="G475" s="80"/>
      <c r="H475" s="79"/>
      <c r="I475" s="79"/>
      <c r="J475" s="79"/>
      <c r="K475" s="79"/>
      <c r="L475" s="81"/>
      <c r="M475" s="81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</row>
    <row r="476" spans="1:33" ht="19.5" customHeight="1" x14ac:dyDescent="0.25">
      <c r="A476" s="79"/>
      <c r="B476" s="79"/>
      <c r="C476" s="79"/>
      <c r="D476" s="79"/>
      <c r="E476" s="79"/>
      <c r="F476" s="79"/>
      <c r="G476" s="80"/>
      <c r="H476" s="79"/>
      <c r="I476" s="79"/>
      <c r="J476" s="79"/>
      <c r="K476" s="79"/>
      <c r="L476" s="81"/>
      <c r="M476" s="81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</row>
    <row r="477" spans="1:33" ht="19.5" customHeight="1" x14ac:dyDescent="0.25">
      <c r="A477" s="79"/>
      <c r="B477" s="79"/>
      <c r="C477" s="79"/>
      <c r="D477" s="79"/>
      <c r="E477" s="79"/>
      <c r="F477" s="79"/>
      <c r="G477" s="80"/>
      <c r="H477" s="79"/>
      <c r="I477" s="79"/>
      <c r="J477" s="79"/>
      <c r="K477" s="79"/>
      <c r="L477" s="81"/>
      <c r="M477" s="81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</row>
    <row r="478" spans="1:33" ht="19.5" customHeight="1" x14ac:dyDescent="0.25">
      <c r="A478" s="79"/>
      <c r="B478" s="79"/>
      <c r="C478" s="79"/>
      <c r="D478" s="79"/>
      <c r="E478" s="79"/>
      <c r="F478" s="79"/>
      <c r="G478" s="80"/>
      <c r="H478" s="79"/>
      <c r="I478" s="79"/>
      <c r="J478" s="79"/>
      <c r="K478" s="79"/>
      <c r="L478" s="81"/>
      <c r="M478" s="81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</row>
    <row r="479" spans="1:33" ht="19.5" customHeight="1" x14ac:dyDescent="0.25">
      <c r="A479" s="79"/>
      <c r="B479" s="79"/>
      <c r="C479" s="79"/>
      <c r="D479" s="79"/>
      <c r="E479" s="79"/>
      <c r="F479" s="79"/>
      <c r="G479" s="80"/>
      <c r="H479" s="79"/>
      <c r="I479" s="79"/>
      <c r="J479" s="79"/>
      <c r="K479" s="79"/>
      <c r="L479" s="81"/>
      <c r="M479" s="81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</row>
    <row r="480" spans="1:33" ht="19.5" customHeight="1" x14ac:dyDescent="0.25">
      <c r="A480" s="79"/>
      <c r="B480" s="79"/>
      <c r="C480" s="79"/>
      <c r="D480" s="79"/>
      <c r="E480" s="79"/>
      <c r="F480" s="79"/>
      <c r="G480" s="80"/>
      <c r="H480" s="79"/>
      <c r="I480" s="79"/>
      <c r="J480" s="79"/>
      <c r="K480" s="79"/>
      <c r="L480" s="81"/>
      <c r="M480" s="81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</row>
    <row r="481" spans="1:33" ht="19.5" customHeight="1" x14ac:dyDescent="0.25">
      <c r="A481" s="79"/>
      <c r="B481" s="79"/>
      <c r="C481" s="79"/>
      <c r="D481" s="79"/>
      <c r="E481" s="79"/>
      <c r="F481" s="79"/>
      <c r="G481" s="80"/>
      <c r="H481" s="79"/>
      <c r="I481" s="79"/>
      <c r="J481" s="79"/>
      <c r="K481" s="79"/>
      <c r="L481" s="81"/>
      <c r="M481" s="81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</row>
    <row r="482" spans="1:33" ht="19.5" customHeight="1" x14ac:dyDescent="0.25">
      <c r="A482" s="79"/>
      <c r="B482" s="79"/>
      <c r="C482" s="79"/>
      <c r="D482" s="79"/>
      <c r="E482" s="79"/>
      <c r="F482" s="79"/>
      <c r="G482" s="80"/>
      <c r="H482" s="79"/>
      <c r="I482" s="79"/>
      <c r="J482" s="79"/>
      <c r="K482" s="79"/>
      <c r="L482" s="81"/>
      <c r="M482" s="81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</row>
    <row r="483" spans="1:33" ht="19.5" customHeight="1" x14ac:dyDescent="0.25">
      <c r="A483" s="79"/>
      <c r="B483" s="79"/>
      <c r="C483" s="79"/>
      <c r="D483" s="79"/>
      <c r="E483" s="79"/>
      <c r="F483" s="79"/>
      <c r="G483" s="80"/>
      <c r="H483" s="79"/>
      <c r="I483" s="79"/>
      <c r="J483" s="79"/>
      <c r="K483" s="79"/>
      <c r="L483" s="81"/>
      <c r="M483" s="81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</row>
    <row r="484" spans="1:33" ht="19.5" customHeight="1" x14ac:dyDescent="0.25">
      <c r="A484" s="79"/>
      <c r="B484" s="79"/>
      <c r="C484" s="79"/>
      <c r="D484" s="79"/>
      <c r="E484" s="79"/>
      <c r="F484" s="79"/>
      <c r="G484" s="80"/>
      <c r="H484" s="79"/>
      <c r="I484" s="79"/>
      <c r="J484" s="79"/>
      <c r="K484" s="79"/>
      <c r="L484" s="81"/>
      <c r="M484" s="81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</row>
    <row r="485" spans="1:33" ht="19.5" customHeight="1" x14ac:dyDescent="0.25">
      <c r="A485" s="79"/>
      <c r="B485" s="79"/>
      <c r="C485" s="79"/>
      <c r="D485" s="79"/>
      <c r="E485" s="79"/>
      <c r="F485" s="79"/>
      <c r="G485" s="80"/>
      <c r="H485" s="79"/>
      <c r="I485" s="79"/>
      <c r="J485" s="79"/>
      <c r="K485" s="79"/>
      <c r="L485" s="81"/>
      <c r="M485" s="81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</row>
    <row r="486" spans="1:33" ht="19.5" customHeight="1" x14ac:dyDescent="0.25">
      <c r="A486" s="79"/>
      <c r="B486" s="79"/>
      <c r="C486" s="79"/>
      <c r="D486" s="79"/>
      <c r="E486" s="79"/>
      <c r="F486" s="79"/>
      <c r="G486" s="80"/>
      <c r="H486" s="79"/>
      <c r="I486" s="79"/>
      <c r="J486" s="79"/>
      <c r="K486" s="79"/>
      <c r="L486" s="81"/>
      <c r="M486" s="81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</row>
    <row r="487" spans="1:33" ht="19.5" customHeight="1" x14ac:dyDescent="0.25">
      <c r="A487" s="79"/>
      <c r="B487" s="79"/>
      <c r="C487" s="79"/>
      <c r="D487" s="79"/>
      <c r="E487" s="79"/>
      <c r="F487" s="79"/>
      <c r="G487" s="80"/>
      <c r="H487" s="79"/>
      <c r="I487" s="79"/>
      <c r="J487" s="79"/>
      <c r="K487" s="79"/>
      <c r="L487" s="81"/>
      <c r="M487" s="81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</row>
    <row r="488" spans="1:33" ht="19.5" customHeight="1" x14ac:dyDescent="0.25">
      <c r="A488" s="79"/>
      <c r="B488" s="79"/>
      <c r="C488" s="79"/>
      <c r="D488" s="79"/>
      <c r="E488" s="79"/>
      <c r="F488" s="79"/>
      <c r="G488" s="80"/>
      <c r="H488" s="79"/>
      <c r="I488" s="79"/>
      <c r="J488" s="79"/>
      <c r="K488" s="79"/>
      <c r="L488" s="81"/>
      <c r="M488" s="81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</row>
    <row r="489" spans="1:33" ht="19.5" customHeight="1" x14ac:dyDescent="0.25">
      <c r="A489" s="79"/>
      <c r="B489" s="79"/>
      <c r="C489" s="79"/>
      <c r="D489" s="79"/>
      <c r="E489" s="79"/>
      <c r="F489" s="79"/>
      <c r="G489" s="80"/>
      <c r="H489" s="79"/>
      <c r="I489" s="79"/>
      <c r="J489" s="79"/>
      <c r="K489" s="79"/>
      <c r="L489" s="81"/>
      <c r="M489" s="81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</row>
    <row r="490" spans="1:33" ht="19.5" customHeight="1" x14ac:dyDescent="0.25">
      <c r="A490" s="79"/>
      <c r="B490" s="79"/>
      <c r="C490" s="79"/>
      <c r="D490" s="79"/>
      <c r="E490" s="79"/>
      <c r="F490" s="79"/>
      <c r="G490" s="80"/>
      <c r="H490" s="79"/>
      <c r="I490" s="79"/>
      <c r="J490" s="79"/>
      <c r="K490" s="79"/>
      <c r="L490" s="81"/>
      <c r="M490" s="81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</row>
    <row r="491" spans="1:33" ht="19.5" customHeight="1" x14ac:dyDescent="0.25">
      <c r="A491" s="79"/>
      <c r="B491" s="79"/>
      <c r="C491" s="79"/>
      <c r="D491" s="79"/>
      <c r="E491" s="79"/>
      <c r="F491" s="79"/>
      <c r="G491" s="80"/>
      <c r="H491" s="79"/>
      <c r="I491" s="79"/>
      <c r="J491" s="79"/>
      <c r="K491" s="79"/>
      <c r="L491" s="81"/>
      <c r="M491" s="81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</row>
    <row r="492" spans="1:33" ht="19.5" customHeight="1" x14ac:dyDescent="0.25">
      <c r="A492" s="79"/>
      <c r="B492" s="79"/>
      <c r="C492" s="79"/>
      <c r="D492" s="79"/>
      <c r="E492" s="79"/>
      <c r="F492" s="79"/>
      <c r="G492" s="80"/>
      <c r="H492" s="79"/>
      <c r="I492" s="79"/>
      <c r="J492" s="79"/>
      <c r="K492" s="79"/>
      <c r="L492" s="81"/>
      <c r="M492" s="81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</row>
    <row r="493" spans="1:33" ht="19.5" customHeight="1" x14ac:dyDescent="0.25">
      <c r="A493" s="79"/>
      <c r="B493" s="79"/>
      <c r="C493" s="79"/>
      <c r="D493" s="79"/>
      <c r="E493" s="79"/>
      <c r="F493" s="79"/>
      <c r="G493" s="80"/>
      <c r="H493" s="79"/>
      <c r="I493" s="79"/>
      <c r="J493" s="79"/>
      <c r="K493" s="79"/>
      <c r="L493" s="81"/>
      <c r="M493" s="81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</row>
    <row r="494" spans="1:33" ht="19.5" customHeight="1" x14ac:dyDescent="0.25">
      <c r="A494" s="79"/>
      <c r="B494" s="79"/>
      <c r="C494" s="79"/>
      <c r="D494" s="79"/>
      <c r="E494" s="79"/>
      <c r="F494" s="79"/>
      <c r="G494" s="80"/>
      <c r="H494" s="79"/>
      <c r="I494" s="79"/>
      <c r="J494" s="79"/>
      <c r="K494" s="79"/>
      <c r="L494" s="81"/>
      <c r="M494" s="81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</row>
    <row r="495" spans="1:33" ht="19.5" customHeight="1" x14ac:dyDescent="0.25">
      <c r="A495" s="79"/>
      <c r="B495" s="79"/>
      <c r="C495" s="79"/>
      <c r="D495" s="79"/>
      <c r="E495" s="79"/>
      <c r="F495" s="79"/>
      <c r="G495" s="80"/>
      <c r="H495" s="79"/>
      <c r="I495" s="79"/>
      <c r="J495" s="79"/>
      <c r="K495" s="79"/>
      <c r="L495" s="81"/>
      <c r="M495" s="81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</row>
    <row r="496" spans="1:33" ht="19.5" customHeight="1" x14ac:dyDescent="0.25">
      <c r="A496" s="79"/>
      <c r="B496" s="79"/>
      <c r="C496" s="79"/>
      <c r="D496" s="79"/>
      <c r="E496" s="79"/>
      <c r="F496" s="79"/>
      <c r="G496" s="80"/>
      <c r="H496" s="79"/>
      <c r="I496" s="79"/>
      <c r="J496" s="79"/>
      <c r="K496" s="79"/>
      <c r="L496" s="81"/>
      <c r="M496" s="81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</row>
    <row r="497" spans="1:33" ht="19.5" customHeight="1" x14ac:dyDescent="0.25">
      <c r="A497" s="79"/>
      <c r="B497" s="79"/>
      <c r="C497" s="79"/>
      <c r="D497" s="79"/>
      <c r="E497" s="79"/>
      <c r="F497" s="79"/>
      <c r="G497" s="80"/>
      <c r="H497" s="79"/>
      <c r="I497" s="79"/>
      <c r="J497" s="79"/>
      <c r="K497" s="79"/>
      <c r="L497" s="81"/>
      <c r="M497" s="81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</row>
    <row r="498" spans="1:33" ht="19.5" customHeight="1" x14ac:dyDescent="0.25">
      <c r="A498" s="79"/>
      <c r="B498" s="79"/>
      <c r="C498" s="79"/>
      <c r="D498" s="79"/>
      <c r="E498" s="79"/>
      <c r="F498" s="79"/>
      <c r="G498" s="80"/>
      <c r="H498" s="79"/>
      <c r="I498" s="79"/>
      <c r="J498" s="79"/>
      <c r="K498" s="79"/>
      <c r="L498" s="81"/>
      <c r="M498" s="81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</row>
    <row r="499" spans="1:33" ht="19.5" customHeight="1" x14ac:dyDescent="0.25">
      <c r="A499" s="79"/>
      <c r="B499" s="79"/>
      <c r="C499" s="79"/>
      <c r="D499" s="79"/>
      <c r="E499" s="79"/>
      <c r="F499" s="79"/>
      <c r="G499" s="80"/>
      <c r="H499" s="79"/>
      <c r="I499" s="79"/>
      <c r="J499" s="79"/>
      <c r="K499" s="79"/>
      <c r="L499" s="81"/>
      <c r="M499" s="81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</row>
    <row r="500" spans="1:33" ht="19.5" customHeight="1" x14ac:dyDescent="0.25">
      <c r="A500" s="79"/>
      <c r="B500" s="79"/>
      <c r="C500" s="79"/>
      <c r="D500" s="79"/>
      <c r="E500" s="79"/>
      <c r="F500" s="79"/>
      <c r="G500" s="80"/>
      <c r="H500" s="79"/>
      <c r="I500" s="79"/>
      <c r="J500" s="79"/>
      <c r="K500" s="79"/>
      <c r="L500" s="81"/>
      <c r="M500" s="81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</row>
    <row r="501" spans="1:33" ht="19.5" customHeight="1" x14ac:dyDescent="0.25">
      <c r="A501" s="79"/>
      <c r="B501" s="79"/>
      <c r="C501" s="79"/>
      <c r="D501" s="79"/>
      <c r="E501" s="79"/>
      <c r="F501" s="79"/>
      <c r="G501" s="80"/>
      <c r="H501" s="79"/>
      <c r="I501" s="79"/>
      <c r="J501" s="79"/>
      <c r="K501" s="79"/>
      <c r="L501" s="81"/>
      <c r="M501" s="81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</row>
    <row r="502" spans="1:33" ht="19.5" customHeight="1" x14ac:dyDescent="0.25">
      <c r="A502" s="79"/>
      <c r="B502" s="79"/>
      <c r="C502" s="79"/>
      <c r="D502" s="79"/>
      <c r="E502" s="79"/>
      <c r="F502" s="79"/>
      <c r="G502" s="80"/>
      <c r="H502" s="79"/>
      <c r="I502" s="79"/>
      <c r="J502" s="79"/>
      <c r="K502" s="79"/>
      <c r="L502" s="81"/>
      <c r="M502" s="81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</row>
    <row r="503" spans="1:33" ht="19.5" customHeight="1" x14ac:dyDescent="0.25">
      <c r="A503" s="79"/>
      <c r="B503" s="79"/>
      <c r="C503" s="79"/>
      <c r="D503" s="79"/>
      <c r="E503" s="79"/>
      <c r="F503" s="79"/>
      <c r="G503" s="80"/>
      <c r="H503" s="79"/>
      <c r="I503" s="79"/>
      <c r="J503" s="79"/>
      <c r="K503" s="79"/>
      <c r="L503" s="81"/>
      <c r="M503" s="81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</row>
    <row r="504" spans="1:33" ht="19.5" customHeight="1" x14ac:dyDescent="0.25">
      <c r="A504" s="79"/>
      <c r="B504" s="79"/>
      <c r="C504" s="79"/>
      <c r="D504" s="79"/>
      <c r="E504" s="79"/>
      <c r="F504" s="79"/>
      <c r="G504" s="80"/>
      <c r="H504" s="79"/>
      <c r="I504" s="79"/>
      <c r="J504" s="79"/>
      <c r="K504" s="79"/>
      <c r="L504" s="81"/>
      <c r="M504" s="81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</row>
    <row r="505" spans="1:33" ht="19.5" customHeight="1" x14ac:dyDescent="0.25">
      <c r="A505" s="79"/>
      <c r="B505" s="79"/>
      <c r="C505" s="79"/>
      <c r="D505" s="79"/>
      <c r="E505" s="79"/>
      <c r="F505" s="79"/>
      <c r="G505" s="80"/>
      <c r="H505" s="79"/>
      <c r="I505" s="79"/>
      <c r="J505" s="79"/>
      <c r="K505" s="79"/>
      <c r="L505" s="81"/>
      <c r="M505" s="81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</row>
    <row r="506" spans="1:33" ht="19.5" customHeight="1" x14ac:dyDescent="0.25">
      <c r="A506" s="79"/>
      <c r="B506" s="79"/>
      <c r="C506" s="79"/>
      <c r="D506" s="79"/>
      <c r="E506" s="79"/>
      <c r="F506" s="79"/>
      <c r="G506" s="80"/>
      <c r="H506" s="79"/>
      <c r="I506" s="79"/>
      <c r="J506" s="79"/>
      <c r="K506" s="79"/>
      <c r="L506" s="81"/>
      <c r="M506" s="81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</row>
    <row r="507" spans="1:33" ht="19.5" customHeight="1" x14ac:dyDescent="0.25">
      <c r="A507" s="79"/>
      <c r="B507" s="79"/>
      <c r="C507" s="79"/>
      <c r="D507" s="79"/>
      <c r="E507" s="79"/>
      <c r="F507" s="79"/>
      <c r="G507" s="80"/>
      <c r="H507" s="79"/>
      <c r="I507" s="79"/>
      <c r="J507" s="79"/>
      <c r="K507" s="79"/>
      <c r="L507" s="81"/>
      <c r="M507" s="81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</row>
    <row r="508" spans="1:33" ht="19.5" customHeight="1" x14ac:dyDescent="0.25">
      <c r="A508" s="79"/>
      <c r="B508" s="79"/>
      <c r="C508" s="79"/>
      <c r="D508" s="79"/>
      <c r="E508" s="79"/>
      <c r="F508" s="79"/>
      <c r="G508" s="80"/>
      <c r="H508" s="79"/>
      <c r="I508" s="79"/>
      <c r="J508" s="79"/>
      <c r="K508" s="79"/>
      <c r="L508" s="81"/>
      <c r="M508" s="81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</row>
    <row r="509" spans="1:33" ht="19.5" customHeight="1" x14ac:dyDescent="0.25">
      <c r="A509" s="79"/>
      <c r="B509" s="79"/>
      <c r="C509" s="79"/>
      <c r="D509" s="79"/>
      <c r="E509" s="79"/>
      <c r="F509" s="79"/>
      <c r="G509" s="80"/>
      <c r="H509" s="79"/>
      <c r="I509" s="79"/>
      <c r="J509" s="79"/>
      <c r="K509" s="79"/>
      <c r="L509" s="81"/>
      <c r="M509" s="81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</row>
    <row r="510" spans="1:33" ht="19.5" customHeight="1" x14ac:dyDescent="0.25">
      <c r="A510" s="79"/>
      <c r="B510" s="79"/>
      <c r="C510" s="79"/>
      <c r="D510" s="79"/>
      <c r="E510" s="79"/>
      <c r="F510" s="79"/>
      <c r="G510" s="80"/>
      <c r="H510" s="79"/>
      <c r="I510" s="79"/>
      <c r="J510" s="79"/>
      <c r="K510" s="79"/>
      <c r="L510" s="81"/>
      <c r="M510" s="81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</row>
    <row r="511" spans="1:33" ht="19.5" customHeight="1" x14ac:dyDescent="0.25">
      <c r="A511" s="79"/>
      <c r="B511" s="79"/>
      <c r="C511" s="79"/>
      <c r="D511" s="79"/>
      <c r="E511" s="79"/>
      <c r="F511" s="79"/>
      <c r="G511" s="80"/>
      <c r="H511" s="79"/>
      <c r="I511" s="79"/>
      <c r="J511" s="79"/>
      <c r="K511" s="79"/>
      <c r="L511" s="81"/>
      <c r="M511" s="81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</row>
    <row r="512" spans="1:33" ht="19.5" customHeight="1" x14ac:dyDescent="0.25">
      <c r="A512" s="79"/>
      <c r="B512" s="79"/>
      <c r="C512" s="79"/>
      <c r="D512" s="79"/>
      <c r="E512" s="79"/>
      <c r="F512" s="79"/>
      <c r="G512" s="80"/>
      <c r="H512" s="79"/>
      <c r="I512" s="79"/>
      <c r="J512" s="79"/>
      <c r="K512" s="79"/>
      <c r="L512" s="81"/>
      <c r="M512" s="81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</row>
    <row r="513" spans="1:33" ht="19.5" customHeight="1" x14ac:dyDescent="0.25">
      <c r="A513" s="79"/>
      <c r="B513" s="79"/>
      <c r="C513" s="79"/>
      <c r="D513" s="79"/>
      <c r="E513" s="79"/>
      <c r="F513" s="79"/>
      <c r="G513" s="80"/>
      <c r="H513" s="79"/>
      <c r="I513" s="79"/>
      <c r="J513" s="79"/>
      <c r="K513" s="79"/>
      <c r="L513" s="81"/>
      <c r="M513" s="81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</row>
    <row r="514" spans="1:33" ht="19.5" customHeight="1" x14ac:dyDescent="0.25">
      <c r="A514" s="79"/>
      <c r="B514" s="79"/>
      <c r="C514" s="79"/>
      <c r="D514" s="79"/>
      <c r="E514" s="79"/>
      <c r="F514" s="79"/>
      <c r="G514" s="80"/>
      <c r="H514" s="79"/>
      <c r="I514" s="79"/>
      <c r="J514" s="79"/>
      <c r="K514" s="79"/>
      <c r="L514" s="81"/>
      <c r="M514" s="81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</row>
    <row r="515" spans="1:33" ht="19.5" customHeight="1" x14ac:dyDescent="0.25">
      <c r="A515" s="79"/>
      <c r="B515" s="79"/>
      <c r="C515" s="79"/>
      <c r="D515" s="79"/>
      <c r="E515" s="79"/>
      <c r="F515" s="79"/>
      <c r="G515" s="80"/>
      <c r="H515" s="79"/>
      <c r="I515" s="79"/>
      <c r="J515" s="79"/>
      <c r="K515" s="79"/>
      <c r="L515" s="81"/>
      <c r="M515" s="81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</row>
    <row r="516" spans="1:33" ht="19.5" customHeight="1" x14ac:dyDescent="0.25">
      <c r="A516" s="79"/>
      <c r="B516" s="79"/>
      <c r="C516" s="79"/>
      <c r="D516" s="79"/>
      <c r="E516" s="79"/>
      <c r="F516" s="79"/>
      <c r="G516" s="80"/>
      <c r="H516" s="79"/>
      <c r="I516" s="79"/>
      <c r="J516" s="79"/>
      <c r="K516" s="79"/>
      <c r="L516" s="81"/>
      <c r="M516" s="81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</row>
    <row r="517" spans="1:33" ht="19.5" customHeight="1" x14ac:dyDescent="0.25">
      <c r="A517" s="79"/>
      <c r="B517" s="79"/>
      <c r="C517" s="79"/>
      <c r="D517" s="79"/>
      <c r="E517" s="79"/>
      <c r="F517" s="79"/>
      <c r="G517" s="80"/>
      <c r="H517" s="79"/>
      <c r="I517" s="79"/>
      <c r="J517" s="79"/>
      <c r="K517" s="79"/>
      <c r="L517" s="81"/>
      <c r="M517" s="81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</row>
    <row r="518" spans="1:33" ht="19.5" customHeight="1" x14ac:dyDescent="0.25">
      <c r="A518" s="79"/>
      <c r="B518" s="79"/>
      <c r="C518" s="79"/>
      <c r="D518" s="79"/>
      <c r="E518" s="79"/>
      <c r="F518" s="79"/>
      <c r="G518" s="80"/>
      <c r="H518" s="79"/>
      <c r="I518" s="79"/>
      <c r="J518" s="79"/>
      <c r="K518" s="79"/>
      <c r="L518" s="81"/>
      <c r="M518" s="81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</row>
    <row r="519" spans="1:33" ht="19.5" customHeight="1" x14ac:dyDescent="0.25">
      <c r="A519" s="79"/>
      <c r="B519" s="79"/>
      <c r="C519" s="79"/>
      <c r="D519" s="79"/>
      <c r="E519" s="79"/>
      <c r="F519" s="79"/>
      <c r="G519" s="80"/>
      <c r="H519" s="79"/>
      <c r="I519" s="79"/>
      <c r="J519" s="79"/>
      <c r="K519" s="79"/>
      <c r="L519" s="81"/>
      <c r="M519" s="81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</row>
    <row r="520" spans="1:33" ht="19.5" customHeight="1" x14ac:dyDescent="0.25">
      <c r="A520" s="79"/>
      <c r="B520" s="79"/>
      <c r="C520" s="79"/>
      <c r="D520" s="79"/>
      <c r="E520" s="79"/>
      <c r="F520" s="79"/>
      <c r="G520" s="80"/>
      <c r="H520" s="79"/>
      <c r="I520" s="79"/>
      <c r="J520" s="79"/>
      <c r="K520" s="79"/>
      <c r="L520" s="81"/>
      <c r="M520" s="81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</row>
    <row r="521" spans="1:33" ht="19.5" customHeight="1" x14ac:dyDescent="0.25">
      <c r="A521" s="79"/>
      <c r="B521" s="79"/>
      <c r="C521" s="79"/>
      <c r="D521" s="79"/>
      <c r="E521" s="79"/>
      <c r="F521" s="79"/>
      <c r="G521" s="80"/>
      <c r="H521" s="79"/>
      <c r="I521" s="79"/>
      <c r="J521" s="79"/>
      <c r="K521" s="79"/>
      <c r="L521" s="81"/>
      <c r="M521" s="81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</row>
    <row r="522" spans="1:33" ht="19.5" customHeight="1" x14ac:dyDescent="0.25">
      <c r="A522" s="79"/>
      <c r="B522" s="79"/>
      <c r="C522" s="79"/>
      <c r="D522" s="79"/>
      <c r="E522" s="79"/>
      <c r="F522" s="79"/>
      <c r="G522" s="80"/>
      <c r="H522" s="79"/>
      <c r="I522" s="79"/>
      <c r="J522" s="79"/>
      <c r="K522" s="79"/>
      <c r="L522" s="81"/>
      <c r="M522" s="81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</row>
    <row r="523" spans="1:33" ht="19.5" customHeight="1" x14ac:dyDescent="0.25">
      <c r="A523" s="79"/>
      <c r="B523" s="79"/>
      <c r="C523" s="79"/>
      <c r="D523" s="79"/>
      <c r="E523" s="79"/>
      <c r="F523" s="79"/>
      <c r="G523" s="80"/>
      <c r="H523" s="79"/>
      <c r="I523" s="79"/>
      <c r="J523" s="79"/>
      <c r="K523" s="79"/>
      <c r="L523" s="81"/>
      <c r="M523" s="81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</row>
    <row r="524" spans="1:33" ht="19.5" customHeight="1" x14ac:dyDescent="0.25">
      <c r="A524" s="79"/>
      <c r="B524" s="79"/>
      <c r="C524" s="79"/>
      <c r="D524" s="79"/>
      <c r="E524" s="79"/>
      <c r="F524" s="79"/>
      <c r="G524" s="80"/>
      <c r="H524" s="79"/>
      <c r="I524" s="79"/>
      <c r="J524" s="79"/>
      <c r="K524" s="79"/>
      <c r="L524" s="81"/>
      <c r="M524" s="81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</row>
    <row r="525" spans="1:33" ht="19.5" customHeight="1" x14ac:dyDescent="0.25">
      <c r="A525" s="79"/>
      <c r="B525" s="79"/>
      <c r="C525" s="79"/>
      <c r="D525" s="79"/>
      <c r="E525" s="79"/>
      <c r="F525" s="79"/>
      <c r="G525" s="80"/>
      <c r="H525" s="79"/>
      <c r="I525" s="79"/>
      <c r="J525" s="79"/>
      <c r="K525" s="79"/>
      <c r="L525" s="81"/>
      <c r="M525" s="81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</row>
    <row r="526" spans="1:33" ht="19.5" customHeight="1" x14ac:dyDescent="0.25">
      <c r="A526" s="79"/>
      <c r="B526" s="79"/>
      <c r="C526" s="79"/>
      <c r="D526" s="79"/>
      <c r="E526" s="79"/>
      <c r="F526" s="79"/>
      <c r="G526" s="80"/>
      <c r="H526" s="79"/>
      <c r="I526" s="79"/>
      <c r="J526" s="79"/>
      <c r="K526" s="79"/>
      <c r="L526" s="81"/>
      <c r="M526" s="81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</row>
    <row r="527" spans="1:33" ht="19.5" customHeight="1" x14ac:dyDescent="0.25">
      <c r="A527" s="79"/>
      <c r="B527" s="79"/>
      <c r="C527" s="79"/>
      <c r="D527" s="79"/>
      <c r="E527" s="79"/>
      <c r="F527" s="79"/>
      <c r="G527" s="80"/>
      <c r="H527" s="79"/>
      <c r="I527" s="79"/>
      <c r="J527" s="79"/>
      <c r="K527" s="79"/>
      <c r="L527" s="81"/>
      <c r="M527" s="81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</row>
    <row r="528" spans="1:33" ht="19.5" customHeight="1" x14ac:dyDescent="0.25">
      <c r="A528" s="79"/>
      <c r="B528" s="79"/>
      <c r="C528" s="79"/>
      <c r="D528" s="79"/>
      <c r="E528" s="79"/>
      <c r="F528" s="79"/>
      <c r="G528" s="80"/>
      <c r="H528" s="79"/>
      <c r="I528" s="79"/>
      <c r="J528" s="79"/>
      <c r="K528" s="79"/>
      <c r="L528" s="81"/>
      <c r="M528" s="81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</row>
    <row r="529" spans="1:33" ht="19.5" customHeight="1" x14ac:dyDescent="0.25">
      <c r="A529" s="79"/>
      <c r="B529" s="79"/>
      <c r="C529" s="79"/>
      <c r="D529" s="79"/>
      <c r="E529" s="79"/>
      <c r="F529" s="79"/>
      <c r="G529" s="80"/>
      <c r="H529" s="79"/>
      <c r="I529" s="79"/>
      <c r="J529" s="79"/>
      <c r="K529" s="79"/>
      <c r="L529" s="81"/>
      <c r="M529" s="81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</row>
    <row r="530" spans="1:33" ht="19.5" customHeight="1" x14ac:dyDescent="0.25">
      <c r="A530" s="79"/>
      <c r="B530" s="79"/>
      <c r="C530" s="79"/>
      <c r="D530" s="79"/>
      <c r="E530" s="79"/>
      <c r="F530" s="79"/>
      <c r="G530" s="80"/>
      <c r="H530" s="79"/>
      <c r="I530" s="79"/>
      <c r="J530" s="79"/>
      <c r="K530" s="79"/>
      <c r="L530" s="81"/>
      <c r="M530" s="81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</row>
    <row r="531" spans="1:33" ht="19.5" customHeight="1" x14ac:dyDescent="0.25">
      <c r="A531" s="79"/>
      <c r="B531" s="79"/>
      <c r="C531" s="79"/>
      <c r="D531" s="79"/>
      <c r="E531" s="79"/>
      <c r="F531" s="79"/>
      <c r="G531" s="80"/>
      <c r="H531" s="79"/>
      <c r="I531" s="79"/>
      <c r="J531" s="79"/>
      <c r="K531" s="79"/>
      <c r="L531" s="81"/>
      <c r="M531" s="81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</row>
    <row r="532" spans="1:33" ht="19.5" customHeight="1" x14ac:dyDescent="0.25">
      <c r="A532" s="79"/>
      <c r="B532" s="79"/>
      <c r="C532" s="79"/>
      <c r="D532" s="79"/>
      <c r="E532" s="79"/>
      <c r="F532" s="79"/>
      <c r="G532" s="80"/>
      <c r="H532" s="79"/>
      <c r="I532" s="79"/>
      <c r="J532" s="79"/>
      <c r="K532" s="79"/>
      <c r="L532" s="81"/>
      <c r="M532" s="81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</row>
    <row r="533" spans="1:33" ht="19.5" customHeight="1" x14ac:dyDescent="0.25">
      <c r="A533" s="79"/>
      <c r="B533" s="79"/>
      <c r="C533" s="79"/>
      <c r="D533" s="79"/>
      <c r="E533" s="79"/>
      <c r="F533" s="79"/>
      <c r="G533" s="80"/>
      <c r="H533" s="79"/>
      <c r="I533" s="79"/>
      <c r="J533" s="79"/>
      <c r="K533" s="79"/>
      <c r="L533" s="81"/>
      <c r="M533" s="81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</row>
    <row r="534" spans="1:33" ht="19.5" customHeight="1" x14ac:dyDescent="0.25">
      <c r="A534" s="79"/>
      <c r="B534" s="79"/>
      <c r="C534" s="79"/>
      <c r="D534" s="79"/>
      <c r="E534" s="79"/>
      <c r="F534" s="79"/>
      <c r="G534" s="80"/>
      <c r="H534" s="79"/>
      <c r="I534" s="79"/>
      <c r="J534" s="79"/>
      <c r="K534" s="79"/>
      <c r="L534" s="81"/>
      <c r="M534" s="81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</row>
    <row r="535" spans="1:33" ht="19.5" customHeight="1" x14ac:dyDescent="0.25">
      <c r="A535" s="79"/>
      <c r="B535" s="79"/>
      <c r="C535" s="79"/>
      <c r="D535" s="79"/>
      <c r="E535" s="79"/>
      <c r="F535" s="79"/>
      <c r="G535" s="80"/>
      <c r="H535" s="79"/>
      <c r="I535" s="79"/>
      <c r="J535" s="79"/>
      <c r="K535" s="79"/>
      <c r="L535" s="81"/>
      <c r="M535" s="81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</row>
    <row r="536" spans="1:33" ht="19.5" customHeight="1" x14ac:dyDescent="0.25">
      <c r="A536" s="79"/>
      <c r="B536" s="79"/>
      <c r="C536" s="79"/>
      <c r="D536" s="79"/>
      <c r="E536" s="79"/>
      <c r="F536" s="79"/>
      <c r="G536" s="80"/>
      <c r="H536" s="79"/>
      <c r="I536" s="79"/>
      <c r="J536" s="79"/>
      <c r="K536" s="79"/>
      <c r="L536" s="81"/>
      <c r="M536" s="81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</row>
    <row r="537" spans="1:33" ht="19.5" customHeight="1" x14ac:dyDescent="0.25">
      <c r="A537" s="79"/>
      <c r="B537" s="79"/>
      <c r="C537" s="79"/>
      <c r="D537" s="79"/>
      <c r="E537" s="79"/>
      <c r="F537" s="79"/>
      <c r="G537" s="80"/>
      <c r="H537" s="79"/>
      <c r="I537" s="79"/>
      <c r="J537" s="79"/>
      <c r="K537" s="79"/>
      <c r="L537" s="81"/>
      <c r="M537" s="81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</row>
    <row r="538" spans="1:33" ht="19.5" customHeight="1" x14ac:dyDescent="0.25">
      <c r="A538" s="79"/>
      <c r="B538" s="79"/>
      <c r="C538" s="79"/>
      <c r="D538" s="79"/>
      <c r="E538" s="79"/>
      <c r="F538" s="79"/>
      <c r="G538" s="80"/>
      <c r="H538" s="79"/>
      <c r="I538" s="79"/>
      <c r="J538" s="79"/>
      <c r="K538" s="79"/>
      <c r="L538" s="81"/>
      <c r="M538" s="81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</row>
    <row r="539" spans="1:33" ht="19.5" customHeight="1" x14ac:dyDescent="0.25">
      <c r="A539" s="79"/>
      <c r="B539" s="79"/>
      <c r="C539" s="79"/>
      <c r="D539" s="79"/>
      <c r="E539" s="79"/>
      <c r="F539" s="79"/>
      <c r="G539" s="80"/>
      <c r="H539" s="79"/>
      <c r="I539" s="79"/>
      <c r="J539" s="79"/>
      <c r="K539" s="79"/>
      <c r="L539" s="81"/>
      <c r="M539" s="81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</row>
    <row r="540" spans="1:33" ht="19.5" customHeight="1" x14ac:dyDescent="0.25">
      <c r="A540" s="79"/>
      <c r="B540" s="79"/>
      <c r="C540" s="79"/>
      <c r="D540" s="79"/>
      <c r="E540" s="79"/>
      <c r="F540" s="79"/>
      <c r="G540" s="80"/>
      <c r="H540" s="79"/>
      <c r="I540" s="79"/>
      <c r="J540" s="79"/>
      <c r="K540" s="79"/>
      <c r="L540" s="81"/>
      <c r="M540" s="81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</row>
    <row r="541" spans="1:33" ht="19.5" customHeight="1" x14ac:dyDescent="0.25">
      <c r="A541" s="79"/>
      <c r="B541" s="79"/>
      <c r="C541" s="79"/>
      <c r="D541" s="79"/>
      <c r="E541" s="79"/>
      <c r="F541" s="79"/>
      <c r="G541" s="80"/>
      <c r="H541" s="79"/>
      <c r="I541" s="79"/>
      <c r="J541" s="79"/>
      <c r="K541" s="79"/>
      <c r="L541" s="81"/>
      <c r="M541" s="81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</row>
    <row r="542" spans="1:33" ht="19.5" customHeight="1" x14ac:dyDescent="0.25">
      <c r="A542" s="79"/>
      <c r="B542" s="79"/>
      <c r="C542" s="79"/>
      <c r="D542" s="79"/>
      <c r="E542" s="79"/>
      <c r="F542" s="79"/>
      <c r="G542" s="80"/>
      <c r="H542" s="79"/>
      <c r="I542" s="79"/>
      <c r="J542" s="79"/>
      <c r="K542" s="79"/>
      <c r="L542" s="81"/>
      <c r="M542" s="81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</row>
    <row r="543" spans="1:33" ht="19.5" customHeight="1" x14ac:dyDescent="0.25">
      <c r="A543" s="79"/>
      <c r="B543" s="79"/>
      <c r="C543" s="79"/>
      <c r="D543" s="79"/>
      <c r="E543" s="79"/>
      <c r="F543" s="79"/>
      <c r="G543" s="80"/>
      <c r="H543" s="79"/>
      <c r="I543" s="79"/>
      <c r="J543" s="79"/>
      <c r="K543" s="79"/>
      <c r="L543" s="81"/>
      <c r="M543" s="81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</row>
    <row r="544" spans="1:33" ht="19.5" customHeight="1" x14ac:dyDescent="0.25">
      <c r="A544" s="79"/>
      <c r="B544" s="79"/>
      <c r="C544" s="79"/>
      <c r="D544" s="79"/>
      <c r="E544" s="79"/>
      <c r="F544" s="79"/>
      <c r="G544" s="80"/>
      <c r="H544" s="79"/>
      <c r="I544" s="79"/>
      <c r="J544" s="79"/>
      <c r="K544" s="79"/>
      <c r="L544" s="81"/>
      <c r="M544" s="81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</row>
    <row r="545" spans="1:33" ht="19.5" customHeight="1" x14ac:dyDescent="0.25">
      <c r="A545" s="79"/>
      <c r="B545" s="79"/>
      <c r="C545" s="79"/>
      <c r="D545" s="79"/>
      <c r="E545" s="79"/>
      <c r="F545" s="79"/>
      <c r="G545" s="80"/>
      <c r="H545" s="79"/>
      <c r="I545" s="79"/>
      <c r="J545" s="79"/>
      <c r="K545" s="79"/>
      <c r="L545" s="81"/>
      <c r="M545" s="81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</row>
    <row r="546" spans="1:33" ht="19.5" customHeight="1" x14ac:dyDescent="0.25">
      <c r="A546" s="79"/>
      <c r="B546" s="79"/>
      <c r="C546" s="79"/>
      <c r="D546" s="79"/>
      <c r="E546" s="79"/>
      <c r="F546" s="79"/>
      <c r="G546" s="80"/>
      <c r="H546" s="79"/>
      <c r="I546" s="79"/>
      <c r="J546" s="79"/>
      <c r="K546" s="79"/>
      <c r="L546" s="81"/>
      <c r="M546" s="81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</row>
    <row r="547" spans="1:33" ht="19.5" customHeight="1" x14ac:dyDescent="0.25">
      <c r="A547" s="79"/>
      <c r="B547" s="79"/>
      <c r="C547" s="79"/>
      <c r="D547" s="79"/>
      <c r="E547" s="79"/>
      <c r="F547" s="79"/>
      <c r="G547" s="80"/>
      <c r="H547" s="79"/>
      <c r="I547" s="79"/>
      <c r="J547" s="79"/>
      <c r="K547" s="79"/>
      <c r="L547" s="81"/>
      <c r="M547" s="81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</row>
    <row r="548" spans="1:33" ht="19.5" customHeight="1" x14ac:dyDescent="0.25">
      <c r="A548" s="79"/>
      <c r="B548" s="79"/>
      <c r="C548" s="79"/>
      <c r="D548" s="79"/>
      <c r="E548" s="79"/>
      <c r="F548" s="79"/>
      <c r="G548" s="80"/>
      <c r="H548" s="79"/>
      <c r="I548" s="79"/>
      <c r="J548" s="79"/>
      <c r="K548" s="79"/>
      <c r="L548" s="81"/>
      <c r="M548" s="81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</row>
    <row r="549" spans="1:33" ht="19.5" customHeight="1" x14ac:dyDescent="0.25">
      <c r="A549" s="79"/>
      <c r="B549" s="79"/>
      <c r="C549" s="79"/>
      <c r="D549" s="79"/>
      <c r="E549" s="79"/>
      <c r="F549" s="79"/>
      <c r="G549" s="80"/>
      <c r="H549" s="79"/>
      <c r="I549" s="79"/>
      <c r="J549" s="79"/>
      <c r="K549" s="79"/>
      <c r="L549" s="81"/>
      <c r="M549" s="81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</row>
    <row r="550" spans="1:33" ht="19.5" customHeight="1" x14ac:dyDescent="0.25">
      <c r="A550" s="79"/>
      <c r="B550" s="79"/>
      <c r="C550" s="79"/>
      <c r="D550" s="79"/>
      <c r="E550" s="79"/>
      <c r="F550" s="79"/>
      <c r="G550" s="80"/>
      <c r="H550" s="79"/>
      <c r="I550" s="79"/>
      <c r="J550" s="79"/>
      <c r="K550" s="79"/>
      <c r="L550" s="81"/>
      <c r="M550" s="81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</row>
    <row r="551" spans="1:33" ht="19.5" customHeight="1" x14ac:dyDescent="0.25">
      <c r="A551" s="79"/>
      <c r="B551" s="79"/>
      <c r="C551" s="79"/>
      <c r="D551" s="79"/>
      <c r="E551" s="79"/>
      <c r="F551" s="79"/>
      <c r="G551" s="80"/>
      <c r="H551" s="79"/>
      <c r="I551" s="79"/>
      <c r="J551" s="79"/>
      <c r="K551" s="79"/>
      <c r="L551" s="81"/>
      <c r="M551" s="81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</row>
    <row r="552" spans="1:33" ht="19.5" customHeight="1" x14ac:dyDescent="0.25">
      <c r="A552" s="79"/>
      <c r="B552" s="79"/>
      <c r="C552" s="79"/>
      <c r="D552" s="79"/>
      <c r="E552" s="79"/>
      <c r="F552" s="79"/>
      <c r="G552" s="80"/>
      <c r="H552" s="79"/>
      <c r="I552" s="79"/>
      <c r="J552" s="79"/>
      <c r="K552" s="79"/>
      <c r="L552" s="81"/>
      <c r="M552" s="81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</row>
    <row r="553" spans="1:33" ht="19.5" customHeight="1" x14ac:dyDescent="0.25">
      <c r="A553" s="79"/>
      <c r="B553" s="79"/>
      <c r="C553" s="79"/>
      <c r="D553" s="79"/>
      <c r="E553" s="79"/>
      <c r="F553" s="79"/>
      <c r="G553" s="80"/>
      <c r="H553" s="79"/>
      <c r="I553" s="79"/>
      <c r="J553" s="79"/>
      <c r="K553" s="79"/>
      <c r="L553" s="81"/>
      <c r="M553" s="81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</row>
    <row r="554" spans="1:33" ht="19.5" customHeight="1" x14ac:dyDescent="0.25">
      <c r="A554" s="79"/>
      <c r="B554" s="79"/>
      <c r="C554" s="79"/>
      <c r="D554" s="79"/>
      <c r="E554" s="79"/>
      <c r="F554" s="79"/>
      <c r="G554" s="80"/>
      <c r="H554" s="79"/>
      <c r="I554" s="79"/>
      <c r="J554" s="79"/>
      <c r="K554" s="79"/>
      <c r="L554" s="81"/>
      <c r="M554" s="81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</row>
    <row r="555" spans="1:33" ht="19.5" customHeight="1" x14ac:dyDescent="0.25">
      <c r="A555" s="79"/>
      <c r="B555" s="79"/>
      <c r="C555" s="79"/>
      <c r="D555" s="79"/>
      <c r="E555" s="79"/>
      <c r="F555" s="79"/>
      <c r="G555" s="80"/>
      <c r="H555" s="79"/>
      <c r="I555" s="79"/>
      <c r="J555" s="79"/>
      <c r="K555" s="79"/>
      <c r="L555" s="81"/>
      <c r="M555" s="81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</row>
    <row r="556" spans="1:33" ht="19.5" customHeight="1" x14ac:dyDescent="0.25">
      <c r="A556" s="79"/>
      <c r="B556" s="79"/>
      <c r="C556" s="79"/>
      <c r="D556" s="79"/>
      <c r="E556" s="79"/>
      <c r="F556" s="79"/>
      <c r="G556" s="80"/>
      <c r="H556" s="79"/>
      <c r="I556" s="79"/>
      <c r="J556" s="79"/>
      <c r="K556" s="79"/>
      <c r="L556" s="81"/>
      <c r="M556" s="81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</row>
    <row r="557" spans="1:33" ht="19.5" customHeight="1" x14ac:dyDescent="0.25">
      <c r="A557" s="79"/>
      <c r="B557" s="79"/>
      <c r="C557" s="79"/>
      <c r="D557" s="79"/>
      <c r="E557" s="79"/>
      <c r="F557" s="79"/>
      <c r="G557" s="80"/>
      <c r="H557" s="79"/>
      <c r="I557" s="79"/>
      <c r="J557" s="79"/>
      <c r="K557" s="79"/>
      <c r="L557" s="81"/>
      <c r="M557" s="81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</row>
    <row r="558" spans="1:33" ht="19.5" customHeight="1" x14ac:dyDescent="0.25">
      <c r="A558" s="79"/>
      <c r="B558" s="79"/>
      <c r="C558" s="79"/>
      <c r="D558" s="79"/>
      <c r="E558" s="79"/>
      <c r="F558" s="79"/>
      <c r="G558" s="80"/>
      <c r="H558" s="79"/>
      <c r="I558" s="79"/>
      <c r="J558" s="79"/>
      <c r="K558" s="79"/>
      <c r="L558" s="81"/>
      <c r="M558" s="81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</row>
    <row r="559" spans="1:33" ht="19.5" customHeight="1" x14ac:dyDescent="0.25">
      <c r="A559" s="79"/>
      <c r="B559" s="79"/>
      <c r="C559" s="79"/>
      <c r="D559" s="79"/>
      <c r="E559" s="79"/>
      <c r="F559" s="79"/>
      <c r="G559" s="80"/>
      <c r="H559" s="79"/>
      <c r="I559" s="79"/>
      <c r="J559" s="79"/>
      <c r="K559" s="79"/>
      <c r="L559" s="81"/>
      <c r="M559" s="81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</row>
    <row r="560" spans="1:33" ht="19.5" customHeight="1" x14ac:dyDescent="0.25">
      <c r="A560" s="79"/>
      <c r="B560" s="79"/>
      <c r="C560" s="79"/>
      <c r="D560" s="79"/>
      <c r="E560" s="79"/>
      <c r="F560" s="79"/>
      <c r="G560" s="80"/>
      <c r="H560" s="79"/>
      <c r="I560" s="79"/>
      <c r="J560" s="79"/>
      <c r="K560" s="79"/>
      <c r="L560" s="81"/>
      <c r="M560" s="81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</row>
    <row r="561" spans="1:33" ht="19.5" customHeight="1" x14ac:dyDescent="0.25">
      <c r="A561" s="79"/>
      <c r="B561" s="79"/>
      <c r="C561" s="79"/>
      <c r="D561" s="79"/>
      <c r="E561" s="79"/>
      <c r="F561" s="79"/>
      <c r="G561" s="80"/>
      <c r="H561" s="79"/>
      <c r="I561" s="79"/>
      <c r="J561" s="79"/>
      <c r="K561" s="79"/>
      <c r="L561" s="81"/>
      <c r="M561" s="81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</row>
    <row r="562" spans="1:33" ht="19.5" customHeight="1" x14ac:dyDescent="0.25">
      <c r="A562" s="79"/>
      <c r="B562" s="79"/>
      <c r="C562" s="79"/>
      <c r="D562" s="79"/>
      <c r="E562" s="79"/>
      <c r="F562" s="79"/>
      <c r="G562" s="80"/>
      <c r="H562" s="79"/>
      <c r="I562" s="79"/>
      <c r="J562" s="79"/>
      <c r="K562" s="79"/>
      <c r="L562" s="81"/>
      <c r="M562" s="81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</row>
    <row r="563" spans="1:33" ht="19.5" customHeight="1" x14ac:dyDescent="0.25">
      <c r="A563" s="79"/>
      <c r="B563" s="79"/>
      <c r="C563" s="79"/>
      <c r="D563" s="79"/>
      <c r="E563" s="79"/>
      <c r="F563" s="79"/>
      <c r="G563" s="80"/>
      <c r="H563" s="79"/>
      <c r="I563" s="79"/>
      <c r="J563" s="79"/>
      <c r="K563" s="79"/>
      <c r="L563" s="81"/>
      <c r="M563" s="81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</row>
    <row r="564" spans="1:33" ht="19.5" customHeight="1" x14ac:dyDescent="0.25">
      <c r="A564" s="79"/>
      <c r="B564" s="79"/>
      <c r="C564" s="79"/>
      <c r="D564" s="79"/>
      <c r="E564" s="79"/>
      <c r="F564" s="79"/>
      <c r="G564" s="80"/>
      <c r="H564" s="79"/>
      <c r="I564" s="79"/>
      <c r="J564" s="79"/>
      <c r="K564" s="79"/>
      <c r="L564" s="81"/>
      <c r="M564" s="81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</row>
    <row r="565" spans="1:33" ht="19.5" customHeight="1" x14ac:dyDescent="0.25">
      <c r="A565" s="79"/>
      <c r="B565" s="79"/>
      <c r="C565" s="79"/>
      <c r="D565" s="79"/>
      <c r="E565" s="79"/>
      <c r="F565" s="79"/>
      <c r="G565" s="80"/>
      <c r="H565" s="79"/>
      <c r="I565" s="79"/>
      <c r="J565" s="79"/>
      <c r="K565" s="79"/>
      <c r="L565" s="81"/>
      <c r="M565" s="81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</row>
    <row r="566" spans="1:33" ht="19.5" customHeight="1" x14ac:dyDescent="0.25">
      <c r="A566" s="79"/>
      <c r="B566" s="79"/>
      <c r="C566" s="79"/>
      <c r="D566" s="79"/>
      <c r="E566" s="79"/>
      <c r="F566" s="79"/>
      <c r="G566" s="80"/>
      <c r="H566" s="79"/>
      <c r="I566" s="79"/>
      <c r="J566" s="79"/>
      <c r="K566" s="79"/>
      <c r="L566" s="81"/>
      <c r="M566" s="81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</row>
    <row r="567" spans="1:33" ht="19.5" customHeight="1" x14ac:dyDescent="0.25">
      <c r="A567" s="79"/>
      <c r="B567" s="79"/>
      <c r="C567" s="79"/>
      <c r="D567" s="79"/>
      <c r="E567" s="79"/>
      <c r="F567" s="79"/>
      <c r="G567" s="80"/>
      <c r="H567" s="79"/>
      <c r="I567" s="79"/>
      <c r="J567" s="79"/>
      <c r="K567" s="79"/>
      <c r="L567" s="81"/>
      <c r="M567" s="81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</row>
    <row r="568" spans="1:33" ht="19.5" customHeight="1" x14ac:dyDescent="0.25">
      <c r="A568" s="79"/>
      <c r="B568" s="79"/>
      <c r="C568" s="79"/>
      <c r="D568" s="79"/>
      <c r="E568" s="79"/>
      <c r="F568" s="79"/>
      <c r="G568" s="80"/>
      <c r="H568" s="79"/>
      <c r="I568" s="79"/>
      <c r="J568" s="79"/>
      <c r="K568" s="79"/>
      <c r="L568" s="81"/>
      <c r="M568" s="81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</row>
    <row r="569" spans="1:33" ht="19.5" customHeight="1" x14ac:dyDescent="0.25">
      <c r="A569" s="79"/>
      <c r="B569" s="79"/>
      <c r="C569" s="79"/>
      <c r="D569" s="79"/>
      <c r="E569" s="79"/>
      <c r="F569" s="79"/>
      <c r="G569" s="80"/>
      <c r="H569" s="79"/>
      <c r="I569" s="79"/>
      <c r="J569" s="79"/>
      <c r="K569" s="79"/>
      <c r="L569" s="81"/>
      <c r="M569" s="81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</row>
    <row r="570" spans="1:33" ht="19.5" customHeight="1" x14ac:dyDescent="0.25">
      <c r="A570" s="79"/>
      <c r="B570" s="79"/>
      <c r="C570" s="79"/>
      <c r="D570" s="79"/>
      <c r="E570" s="79"/>
      <c r="F570" s="79"/>
      <c r="G570" s="80"/>
      <c r="H570" s="79"/>
      <c r="I570" s="79"/>
      <c r="J570" s="79"/>
      <c r="K570" s="79"/>
      <c r="L570" s="81"/>
      <c r="M570" s="81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</row>
    <row r="571" spans="1:33" ht="19.5" customHeight="1" x14ac:dyDescent="0.25">
      <c r="A571" s="79"/>
      <c r="B571" s="79"/>
      <c r="C571" s="79"/>
      <c r="D571" s="79"/>
      <c r="E571" s="79"/>
      <c r="F571" s="79"/>
      <c r="G571" s="80"/>
      <c r="H571" s="79"/>
      <c r="I571" s="79"/>
      <c r="J571" s="79"/>
      <c r="K571" s="79"/>
      <c r="L571" s="81"/>
      <c r="M571" s="81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</row>
    <row r="572" spans="1:33" ht="19.5" customHeight="1" x14ac:dyDescent="0.25">
      <c r="A572" s="79"/>
      <c r="B572" s="79"/>
      <c r="C572" s="79"/>
      <c r="D572" s="79"/>
      <c r="E572" s="79"/>
      <c r="F572" s="79"/>
      <c r="G572" s="80"/>
      <c r="H572" s="79"/>
      <c r="I572" s="79"/>
      <c r="J572" s="79"/>
      <c r="K572" s="79"/>
      <c r="L572" s="81"/>
      <c r="M572" s="81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</row>
    <row r="573" spans="1:33" ht="19.5" customHeight="1" x14ac:dyDescent="0.25">
      <c r="A573" s="79"/>
      <c r="B573" s="79"/>
      <c r="C573" s="79"/>
      <c r="D573" s="79"/>
      <c r="E573" s="79"/>
      <c r="F573" s="79"/>
      <c r="G573" s="80"/>
      <c r="H573" s="79"/>
      <c r="I573" s="79"/>
      <c r="J573" s="79"/>
      <c r="K573" s="79"/>
      <c r="L573" s="81"/>
      <c r="M573" s="81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</row>
    <row r="574" spans="1:33" ht="19.5" customHeight="1" x14ac:dyDescent="0.25">
      <c r="A574" s="79"/>
      <c r="B574" s="79"/>
      <c r="C574" s="79"/>
      <c r="D574" s="79"/>
      <c r="E574" s="79"/>
      <c r="F574" s="79"/>
      <c r="G574" s="80"/>
      <c r="H574" s="79"/>
      <c r="I574" s="79"/>
      <c r="J574" s="79"/>
      <c r="K574" s="79"/>
      <c r="L574" s="81"/>
      <c r="M574" s="81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</row>
    <row r="575" spans="1:33" ht="19.5" customHeight="1" x14ac:dyDescent="0.25">
      <c r="A575" s="79"/>
      <c r="B575" s="79"/>
      <c r="C575" s="79"/>
      <c r="D575" s="79"/>
      <c r="E575" s="79"/>
      <c r="F575" s="79"/>
      <c r="G575" s="80"/>
      <c r="H575" s="79"/>
      <c r="I575" s="79"/>
      <c r="J575" s="79"/>
      <c r="K575" s="79"/>
      <c r="L575" s="81"/>
      <c r="M575" s="81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</row>
    <row r="576" spans="1:33" ht="19.5" customHeight="1" x14ac:dyDescent="0.25">
      <c r="A576" s="79"/>
      <c r="B576" s="79"/>
      <c r="C576" s="79"/>
      <c r="D576" s="79"/>
      <c r="E576" s="79"/>
      <c r="F576" s="79"/>
      <c r="G576" s="80"/>
      <c r="H576" s="79"/>
      <c r="I576" s="79"/>
      <c r="J576" s="79"/>
      <c r="K576" s="79"/>
      <c r="L576" s="81"/>
      <c r="M576" s="81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</row>
    <row r="577" spans="1:33" ht="19.5" customHeight="1" x14ac:dyDescent="0.25">
      <c r="A577" s="79"/>
      <c r="B577" s="79"/>
      <c r="C577" s="79"/>
      <c r="D577" s="79"/>
      <c r="E577" s="79"/>
      <c r="F577" s="79"/>
      <c r="G577" s="80"/>
      <c r="H577" s="79"/>
      <c r="I577" s="79"/>
      <c r="J577" s="79"/>
      <c r="K577" s="79"/>
      <c r="L577" s="81"/>
      <c r="M577" s="81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</row>
    <row r="578" spans="1:33" ht="19.5" customHeight="1" x14ac:dyDescent="0.25">
      <c r="A578" s="79"/>
      <c r="B578" s="79"/>
      <c r="C578" s="79"/>
      <c r="D578" s="79"/>
      <c r="E578" s="79"/>
      <c r="F578" s="79"/>
      <c r="G578" s="80"/>
      <c r="H578" s="79"/>
      <c r="I578" s="79"/>
      <c r="J578" s="79"/>
      <c r="K578" s="79"/>
      <c r="L578" s="81"/>
      <c r="M578" s="81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</row>
    <row r="579" spans="1:33" ht="19.5" customHeight="1" x14ac:dyDescent="0.25">
      <c r="A579" s="79"/>
      <c r="B579" s="79"/>
      <c r="C579" s="79"/>
      <c r="D579" s="79"/>
      <c r="E579" s="79"/>
      <c r="F579" s="79"/>
      <c r="G579" s="80"/>
      <c r="H579" s="79"/>
      <c r="I579" s="79"/>
      <c r="J579" s="79"/>
      <c r="K579" s="79"/>
      <c r="L579" s="81"/>
      <c r="M579" s="81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</row>
    <row r="580" spans="1:33" ht="19.5" customHeight="1" x14ac:dyDescent="0.25">
      <c r="A580" s="79"/>
      <c r="B580" s="79"/>
      <c r="C580" s="79"/>
      <c r="D580" s="79"/>
      <c r="E580" s="79"/>
      <c r="F580" s="79"/>
      <c r="G580" s="80"/>
      <c r="H580" s="79"/>
      <c r="I580" s="79"/>
      <c r="J580" s="79"/>
      <c r="K580" s="79"/>
      <c r="L580" s="81"/>
      <c r="M580" s="81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</row>
    <row r="581" spans="1:33" ht="19.5" customHeight="1" x14ac:dyDescent="0.25">
      <c r="A581" s="79"/>
      <c r="B581" s="79"/>
      <c r="C581" s="79"/>
      <c r="D581" s="79"/>
      <c r="E581" s="79"/>
      <c r="F581" s="79"/>
      <c r="G581" s="80"/>
      <c r="H581" s="79"/>
      <c r="I581" s="79"/>
      <c r="J581" s="79"/>
      <c r="K581" s="79"/>
      <c r="L581" s="81"/>
      <c r="M581" s="81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</row>
    <row r="582" spans="1:33" ht="19.5" customHeight="1" x14ac:dyDescent="0.25">
      <c r="A582" s="79"/>
      <c r="B582" s="79"/>
      <c r="C582" s="79"/>
      <c r="D582" s="79"/>
      <c r="E582" s="79"/>
      <c r="F582" s="79"/>
      <c r="G582" s="80"/>
      <c r="H582" s="79"/>
      <c r="I582" s="79"/>
      <c r="J582" s="79"/>
      <c r="K582" s="79"/>
      <c r="L582" s="81"/>
      <c r="M582" s="81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</row>
    <row r="583" spans="1:33" ht="19.5" customHeight="1" x14ac:dyDescent="0.25">
      <c r="A583" s="79"/>
      <c r="B583" s="79"/>
      <c r="C583" s="79"/>
      <c r="D583" s="79"/>
      <c r="E583" s="79"/>
      <c r="F583" s="79"/>
      <c r="G583" s="80"/>
      <c r="H583" s="79"/>
      <c r="I583" s="79"/>
      <c r="J583" s="79"/>
      <c r="K583" s="79"/>
      <c r="L583" s="81"/>
      <c r="M583" s="81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</row>
    <row r="584" spans="1:33" ht="19.5" customHeight="1" x14ac:dyDescent="0.25">
      <c r="A584" s="79"/>
      <c r="B584" s="79"/>
      <c r="C584" s="79"/>
      <c r="D584" s="79"/>
      <c r="E584" s="79"/>
      <c r="F584" s="79"/>
      <c r="G584" s="80"/>
      <c r="H584" s="79"/>
      <c r="I584" s="79"/>
      <c r="J584" s="79"/>
      <c r="K584" s="79"/>
      <c r="L584" s="81"/>
      <c r="M584" s="81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</row>
    <row r="585" spans="1:33" ht="19.5" customHeight="1" x14ac:dyDescent="0.25">
      <c r="A585" s="79"/>
      <c r="B585" s="79"/>
      <c r="C585" s="79"/>
      <c r="D585" s="79"/>
      <c r="E585" s="79"/>
      <c r="F585" s="79"/>
      <c r="G585" s="80"/>
      <c r="H585" s="79"/>
      <c r="I585" s="79"/>
      <c r="J585" s="79"/>
      <c r="K585" s="79"/>
      <c r="L585" s="81"/>
      <c r="M585" s="81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</row>
    <row r="586" spans="1:33" ht="19.5" customHeight="1" x14ac:dyDescent="0.25">
      <c r="A586" s="79"/>
      <c r="B586" s="79"/>
      <c r="C586" s="79"/>
      <c r="D586" s="79"/>
      <c r="E586" s="79"/>
      <c r="F586" s="79"/>
      <c r="G586" s="80"/>
      <c r="H586" s="79"/>
      <c r="I586" s="79"/>
      <c r="J586" s="79"/>
      <c r="K586" s="79"/>
      <c r="L586" s="81"/>
      <c r="M586" s="81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</row>
    <row r="587" spans="1:33" ht="19.5" customHeight="1" x14ac:dyDescent="0.25">
      <c r="A587" s="79"/>
      <c r="B587" s="79"/>
      <c r="C587" s="79"/>
      <c r="D587" s="79"/>
      <c r="E587" s="79"/>
      <c r="F587" s="79"/>
      <c r="G587" s="80"/>
      <c r="H587" s="79"/>
      <c r="I587" s="79"/>
      <c r="J587" s="79"/>
      <c r="K587" s="79"/>
      <c r="L587" s="81"/>
      <c r="M587" s="81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</row>
    <row r="588" spans="1:33" ht="19.5" customHeight="1" x14ac:dyDescent="0.25">
      <c r="A588" s="79"/>
      <c r="B588" s="79"/>
      <c r="C588" s="79"/>
      <c r="D588" s="79"/>
      <c r="E588" s="79"/>
      <c r="F588" s="79"/>
      <c r="G588" s="80"/>
      <c r="H588" s="79"/>
      <c r="I588" s="79"/>
      <c r="J588" s="79"/>
      <c r="K588" s="79"/>
      <c r="L588" s="81"/>
      <c r="M588" s="81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</row>
    <row r="589" spans="1:33" ht="19.5" customHeight="1" x14ac:dyDescent="0.25">
      <c r="A589" s="79"/>
      <c r="B589" s="79"/>
      <c r="C589" s="79"/>
      <c r="D589" s="79"/>
      <c r="E589" s="79"/>
      <c r="F589" s="79"/>
      <c r="G589" s="80"/>
      <c r="H589" s="79"/>
      <c r="I589" s="79"/>
      <c r="J589" s="79"/>
      <c r="K589" s="79"/>
      <c r="L589" s="81"/>
      <c r="M589" s="81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</row>
    <row r="590" spans="1:33" ht="19.5" customHeight="1" x14ac:dyDescent="0.25">
      <c r="A590" s="79"/>
      <c r="B590" s="79"/>
      <c r="C590" s="79"/>
      <c r="D590" s="79"/>
      <c r="E590" s="79"/>
      <c r="F590" s="79"/>
      <c r="G590" s="80"/>
      <c r="H590" s="79"/>
      <c r="I590" s="79"/>
      <c r="J590" s="79"/>
      <c r="K590" s="79"/>
      <c r="L590" s="81"/>
      <c r="M590" s="81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</row>
    <row r="591" spans="1:33" ht="19.5" customHeight="1" x14ac:dyDescent="0.25">
      <c r="A591" s="79"/>
      <c r="B591" s="79"/>
      <c r="C591" s="79"/>
      <c r="D591" s="79"/>
      <c r="E591" s="79"/>
      <c r="F591" s="79"/>
      <c r="G591" s="80"/>
      <c r="H591" s="79"/>
      <c r="I591" s="79"/>
      <c r="J591" s="79"/>
      <c r="K591" s="79"/>
      <c r="L591" s="81"/>
      <c r="M591" s="81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</row>
    <row r="592" spans="1:33" ht="19.5" customHeight="1" x14ac:dyDescent="0.25">
      <c r="A592" s="79"/>
      <c r="B592" s="79"/>
      <c r="C592" s="79"/>
      <c r="D592" s="79"/>
      <c r="E592" s="79"/>
      <c r="F592" s="79"/>
      <c r="G592" s="80"/>
      <c r="H592" s="79"/>
      <c r="I592" s="79"/>
      <c r="J592" s="79"/>
      <c r="K592" s="79"/>
      <c r="L592" s="81"/>
      <c r="M592" s="81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</row>
    <row r="593" spans="1:33" ht="19.5" customHeight="1" x14ac:dyDescent="0.25">
      <c r="A593" s="79"/>
      <c r="B593" s="79"/>
      <c r="C593" s="79"/>
      <c r="D593" s="79"/>
      <c r="E593" s="79"/>
      <c r="F593" s="79"/>
      <c r="G593" s="80"/>
      <c r="H593" s="79"/>
      <c r="I593" s="79"/>
      <c r="J593" s="79"/>
      <c r="K593" s="79"/>
      <c r="L593" s="81"/>
      <c r="M593" s="81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</row>
    <row r="594" spans="1:33" ht="19.5" customHeight="1" x14ac:dyDescent="0.25">
      <c r="A594" s="79"/>
      <c r="B594" s="79"/>
      <c r="C594" s="79"/>
      <c r="D594" s="79"/>
      <c r="E594" s="79"/>
      <c r="F594" s="79"/>
      <c r="G594" s="80"/>
      <c r="H594" s="79"/>
      <c r="I594" s="79"/>
      <c r="J594" s="79"/>
      <c r="K594" s="79"/>
      <c r="L594" s="81"/>
      <c r="M594" s="81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</row>
    <row r="595" spans="1:33" ht="19.5" customHeight="1" x14ac:dyDescent="0.25">
      <c r="A595" s="79"/>
      <c r="B595" s="79"/>
      <c r="C595" s="79"/>
      <c r="D595" s="79"/>
      <c r="E595" s="79"/>
      <c r="F595" s="79"/>
      <c r="G595" s="80"/>
      <c r="H595" s="79"/>
      <c r="I595" s="79"/>
      <c r="J595" s="79"/>
      <c r="K595" s="79"/>
      <c r="L595" s="81"/>
      <c r="M595" s="81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</row>
    <row r="596" spans="1:33" ht="19.5" customHeight="1" x14ac:dyDescent="0.25">
      <c r="A596" s="79"/>
      <c r="B596" s="79"/>
      <c r="C596" s="79"/>
      <c r="D596" s="79"/>
      <c r="E596" s="79"/>
      <c r="F596" s="79"/>
      <c r="G596" s="80"/>
      <c r="H596" s="79"/>
      <c r="I596" s="79"/>
      <c r="J596" s="79"/>
      <c r="K596" s="79"/>
      <c r="L596" s="81"/>
      <c r="M596" s="81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</row>
    <row r="597" spans="1:33" ht="19.5" customHeight="1" x14ac:dyDescent="0.25">
      <c r="A597" s="79"/>
      <c r="B597" s="79"/>
      <c r="C597" s="79"/>
      <c r="D597" s="79"/>
      <c r="E597" s="79"/>
      <c r="F597" s="79"/>
      <c r="G597" s="80"/>
      <c r="H597" s="79"/>
      <c r="I597" s="79"/>
      <c r="J597" s="79"/>
      <c r="K597" s="79"/>
      <c r="L597" s="81"/>
      <c r="M597" s="81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</row>
    <row r="598" spans="1:33" ht="19.5" customHeight="1" x14ac:dyDescent="0.25">
      <c r="A598" s="79"/>
      <c r="B598" s="79"/>
      <c r="C598" s="79"/>
      <c r="D598" s="79"/>
      <c r="E598" s="79"/>
      <c r="F598" s="79"/>
      <c r="G598" s="80"/>
      <c r="H598" s="79"/>
      <c r="I598" s="79"/>
      <c r="J598" s="79"/>
      <c r="K598" s="79"/>
      <c r="L598" s="81"/>
      <c r="M598" s="81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</row>
    <row r="599" spans="1:33" ht="19.5" customHeight="1" x14ac:dyDescent="0.25">
      <c r="A599" s="79"/>
      <c r="B599" s="79"/>
      <c r="C599" s="79"/>
      <c r="D599" s="79"/>
      <c r="E599" s="79"/>
      <c r="F599" s="79"/>
      <c r="G599" s="80"/>
      <c r="H599" s="79"/>
      <c r="I599" s="79"/>
      <c r="J599" s="79"/>
      <c r="K599" s="79"/>
      <c r="L599" s="81"/>
      <c r="M599" s="81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</row>
    <row r="600" spans="1:33" ht="19.5" customHeight="1" x14ac:dyDescent="0.25">
      <c r="A600" s="79"/>
      <c r="B600" s="79"/>
      <c r="C600" s="79"/>
      <c r="D600" s="79"/>
      <c r="E600" s="79"/>
      <c r="F600" s="79"/>
      <c r="G600" s="80"/>
      <c r="H600" s="79"/>
      <c r="I600" s="79"/>
      <c r="J600" s="79"/>
      <c r="K600" s="79"/>
      <c r="L600" s="81"/>
      <c r="M600" s="81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</row>
    <row r="601" spans="1:33" ht="19.5" customHeight="1" x14ac:dyDescent="0.25">
      <c r="A601" s="79"/>
      <c r="B601" s="79"/>
      <c r="C601" s="79"/>
      <c r="D601" s="79"/>
      <c r="E601" s="79"/>
      <c r="F601" s="79"/>
      <c r="G601" s="80"/>
      <c r="H601" s="79"/>
      <c r="I601" s="79"/>
      <c r="J601" s="79"/>
      <c r="K601" s="79"/>
      <c r="L601" s="81"/>
      <c r="M601" s="81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</row>
    <row r="602" spans="1:33" ht="19.5" customHeight="1" x14ac:dyDescent="0.25">
      <c r="A602" s="79"/>
      <c r="B602" s="79"/>
      <c r="C602" s="79"/>
      <c r="D602" s="79"/>
      <c r="E602" s="79"/>
      <c r="F602" s="79"/>
      <c r="G602" s="80"/>
      <c r="H602" s="79"/>
      <c r="I602" s="79"/>
      <c r="J602" s="79"/>
      <c r="K602" s="79"/>
      <c r="L602" s="81"/>
      <c r="M602" s="81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</row>
    <row r="603" spans="1:33" ht="19.5" customHeight="1" x14ac:dyDescent="0.25">
      <c r="A603" s="79"/>
      <c r="B603" s="79"/>
      <c r="C603" s="79"/>
      <c r="D603" s="79"/>
      <c r="E603" s="79"/>
      <c r="F603" s="79"/>
      <c r="G603" s="80"/>
      <c r="H603" s="79"/>
      <c r="I603" s="79"/>
      <c r="J603" s="79"/>
      <c r="K603" s="79"/>
      <c r="L603" s="81"/>
      <c r="M603" s="81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</row>
    <row r="604" spans="1:33" ht="19.5" customHeight="1" x14ac:dyDescent="0.25">
      <c r="A604" s="79"/>
      <c r="B604" s="79"/>
      <c r="C604" s="79"/>
      <c r="D604" s="79"/>
      <c r="E604" s="79"/>
      <c r="F604" s="79"/>
      <c r="G604" s="80"/>
      <c r="H604" s="79"/>
      <c r="I604" s="79"/>
      <c r="J604" s="79"/>
      <c r="K604" s="79"/>
      <c r="L604" s="81"/>
      <c r="M604" s="81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</row>
    <row r="605" spans="1:33" ht="19.5" customHeight="1" x14ac:dyDescent="0.25">
      <c r="A605" s="79"/>
      <c r="B605" s="79"/>
      <c r="C605" s="79"/>
      <c r="D605" s="79"/>
      <c r="E605" s="79"/>
      <c r="F605" s="79"/>
      <c r="G605" s="80"/>
      <c r="H605" s="79"/>
      <c r="I605" s="79"/>
      <c r="J605" s="79"/>
      <c r="K605" s="79"/>
      <c r="L605" s="81"/>
      <c r="M605" s="81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</row>
    <row r="606" spans="1:33" ht="19.5" customHeight="1" x14ac:dyDescent="0.25">
      <c r="A606" s="79"/>
      <c r="B606" s="79"/>
      <c r="C606" s="79"/>
      <c r="D606" s="79"/>
      <c r="E606" s="79"/>
      <c r="F606" s="79"/>
      <c r="G606" s="80"/>
      <c r="H606" s="79"/>
      <c r="I606" s="79"/>
      <c r="J606" s="79"/>
      <c r="K606" s="79"/>
      <c r="L606" s="81"/>
      <c r="M606" s="81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</row>
    <row r="607" spans="1:33" ht="19.5" customHeight="1" x14ac:dyDescent="0.25">
      <c r="A607" s="79"/>
      <c r="B607" s="79"/>
      <c r="C607" s="79"/>
      <c r="D607" s="79"/>
      <c r="E607" s="79"/>
      <c r="F607" s="79"/>
      <c r="G607" s="80"/>
      <c r="H607" s="79"/>
      <c r="I607" s="79"/>
      <c r="J607" s="79"/>
      <c r="K607" s="79"/>
      <c r="L607" s="81"/>
      <c r="M607" s="81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</row>
    <row r="608" spans="1:33" ht="19.5" customHeight="1" x14ac:dyDescent="0.25">
      <c r="A608" s="79"/>
      <c r="B608" s="79"/>
      <c r="C608" s="79"/>
      <c r="D608" s="79"/>
      <c r="E608" s="79"/>
      <c r="F608" s="79"/>
      <c r="G608" s="80"/>
      <c r="H608" s="79"/>
      <c r="I608" s="79"/>
      <c r="J608" s="79"/>
      <c r="K608" s="79"/>
      <c r="L608" s="81"/>
      <c r="M608" s="81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</row>
    <row r="609" spans="1:33" ht="19.5" customHeight="1" x14ac:dyDescent="0.25">
      <c r="A609" s="79"/>
      <c r="B609" s="79"/>
      <c r="C609" s="79"/>
      <c r="D609" s="79"/>
      <c r="E609" s="79"/>
      <c r="F609" s="79"/>
      <c r="G609" s="80"/>
      <c r="H609" s="79"/>
      <c r="I609" s="79"/>
      <c r="J609" s="79"/>
      <c r="K609" s="79"/>
      <c r="L609" s="81"/>
      <c r="M609" s="81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</row>
    <row r="610" spans="1:33" ht="19.5" customHeight="1" x14ac:dyDescent="0.25">
      <c r="A610" s="79"/>
      <c r="B610" s="79"/>
      <c r="C610" s="79"/>
      <c r="D610" s="79"/>
      <c r="E610" s="79"/>
      <c r="F610" s="79"/>
      <c r="G610" s="80"/>
      <c r="H610" s="79"/>
      <c r="I610" s="79"/>
      <c r="J610" s="79"/>
      <c r="K610" s="79"/>
      <c r="L610" s="81"/>
      <c r="M610" s="81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</row>
    <row r="611" spans="1:33" ht="19.5" customHeight="1" x14ac:dyDescent="0.25">
      <c r="A611" s="79"/>
      <c r="B611" s="79"/>
      <c r="C611" s="79"/>
      <c r="D611" s="79"/>
      <c r="E611" s="79"/>
      <c r="F611" s="79"/>
      <c r="G611" s="80"/>
      <c r="H611" s="79"/>
      <c r="I611" s="79"/>
      <c r="J611" s="79"/>
      <c r="K611" s="79"/>
      <c r="L611" s="81"/>
      <c r="M611" s="81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</row>
    <row r="612" spans="1:33" ht="19.5" customHeight="1" x14ac:dyDescent="0.25">
      <c r="A612" s="79"/>
      <c r="B612" s="79"/>
      <c r="C612" s="79"/>
      <c r="D612" s="79"/>
      <c r="E612" s="79"/>
      <c r="F612" s="79"/>
      <c r="G612" s="80"/>
      <c r="H612" s="79"/>
      <c r="I612" s="79"/>
      <c r="J612" s="79"/>
      <c r="K612" s="79"/>
      <c r="L612" s="81"/>
      <c r="M612" s="81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</row>
    <row r="613" spans="1:33" ht="19.5" customHeight="1" x14ac:dyDescent="0.25">
      <c r="A613" s="79"/>
      <c r="B613" s="79"/>
      <c r="C613" s="79"/>
      <c r="D613" s="79"/>
      <c r="E613" s="79"/>
      <c r="F613" s="79"/>
      <c r="G613" s="80"/>
      <c r="H613" s="79"/>
      <c r="I613" s="79"/>
      <c r="J613" s="79"/>
      <c r="K613" s="79"/>
      <c r="L613" s="81"/>
      <c r="M613" s="81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</row>
    <row r="614" spans="1:33" ht="19.5" customHeight="1" x14ac:dyDescent="0.25">
      <c r="A614" s="79"/>
      <c r="B614" s="79"/>
      <c r="C614" s="79"/>
      <c r="D614" s="79"/>
      <c r="E614" s="79"/>
      <c r="F614" s="79"/>
      <c r="G614" s="80"/>
      <c r="H614" s="79"/>
      <c r="I614" s="79"/>
      <c r="J614" s="79"/>
      <c r="K614" s="79"/>
      <c r="L614" s="81"/>
      <c r="M614" s="81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</row>
    <row r="615" spans="1:33" ht="19.5" customHeight="1" x14ac:dyDescent="0.25">
      <c r="A615" s="79"/>
      <c r="B615" s="79"/>
      <c r="C615" s="79"/>
      <c r="D615" s="79"/>
      <c r="E615" s="79"/>
      <c r="F615" s="79"/>
      <c r="G615" s="80"/>
      <c r="H615" s="79"/>
      <c r="I615" s="79"/>
      <c r="J615" s="79"/>
      <c r="K615" s="79"/>
      <c r="L615" s="81"/>
      <c r="M615" s="81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</row>
    <row r="616" spans="1:33" ht="19.5" customHeight="1" x14ac:dyDescent="0.25">
      <c r="A616" s="79"/>
      <c r="B616" s="79"/>
      <c r="C616" s="79"/>
      <c r="D616" s="79"/>
      <c r="E616" s="79"/>
      <c r="F616" s="79"/>
      <c r="G616" s="80"/>
      <c r="H616" s="79"/>
      <c r="I616" s="79"/>
      <c r="J616" s="79"/>
      <c r="K616" s="79"/>
      <c r="L616" s="81"/>
      <c r="M616" s="81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</row>
    <row r="617" spans="1:33" ht="19.5" customHeight="1" x14ac:dyDescent="0.25">
      <c r="A617" s="79"/>
      <c r="B617" s="79"/>
      <c r="C617" s="79"/>
      <c r="D617" s="79"/>
      <c r="E617" s="79"/>
      <c r="F617" s="79"/>
      <c r="G617" s="80"/>
      <c r="H617" s="79"/>
      <c r="I617" s="79"/>
      <c r="J617" s="79"/>
      <c r="K617" s="79"/>
      <c r="L617" s="81"/>
      <c r="M617" s="81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</row>
    <row r="618" spans="1:33" ht="19.5" customHeight="1" x14ac:dyDescent="0.25">
      <c r="A618" s="79"/>
      <c r="B618" s="79"/>
      <c r="C618" s="79"/>
      <c r="D618" s="79"/>
      <c r="E618" s="79"/>
      <c r="F618" s="79"/>
      <c r="G618" s="80"/>
      <c r="H618" s="79"/>
      <c r="I618" s="79"/>
      <c r="J618" s="79"/>
      <c r="K618" s="79"/>
      <c r="L618" s="81"/>
      <c r="M618" s="81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</row>
    <row r="619" spans="1:33" ht="19.5" customHeight="1" x14ac:dyDescent="0.25">
      <c r="A619" s="79"/>
      <c r="B619" s="79"/>
      <c r="C619" s="79"/>
      <c r="D619" s="79"/>
      <c r="E619" s="79"/>
      <c r="F619" s="79"/>
      <c r="G619" s="80"/>
      <c r="H619" s="79"/>
      <c r="I619" s="79"/>
      <c r="J619" s="79"/>
      <c r="K619" s="79"/>
      <c r="L619" s="81"/>
      <c r="M619" s="81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</row>
    <row r="620" spans="1:33" ht="19.5" customHeight="1" x14ac:dyDescent="0.25">
      <c r="A620" s="79"/>
      <c r="B620" s="79"/>
      <c r="C620" s="79"/>
      <c r="D620" s="79"/>
      <c r="E620" s="79"/>
      <c r="F620" s="79"/>
      <c r="G620" s="80"/>
      <c r="H620" s="79"/>
      <c r="I620" s="79"/>
      <c r="J620" s="79"/>
      <c r="K620" s="79"/>
      <c r="L620" s="81"/>
      <c r="M620" s="81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</row>
    <row r="621" spans="1:33" ht="19.5" customHeight="1" x14ac:dyDescent="0.25">
      <c r="A621" s="79"/>
      <c r="B621" s="79"/>
      <c r="C621" s="79"/>
      <c r="D621" s="79"/>
      <c r="E621" s="79"/>
      <c r="F621" s="79"/>
      <c r="G621" s="80"/>
      <c r="H621" s="79"/>
      <c r="I621" s="79"/>
      <c r="J621" s="79"/>
      <c r="K621" s="79"/>
      <c r="L621" s="81"/>
      <c r="M621" s="81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</row>
    <row r="622" spans="1:33" ht="19.5" customHeight="1" x14ac:dyDescent="0.25">
      <c r="A622" s="79"/>
      <c r="B622" s="79"/>
      <c r="C622" s="79"/>
      <c r="D622" s="79"/>
      <c r="E622" s="79"/>
      <c r="F622" s="79"/>
      <c r="G622" s="80"/>
      <c r="H622" s="79"/>
      <c r="I622" s="79"/>
      <c r="J622" s="79"/>
      <c r="K622" s="79"/>
      <c r="L622" s="81"/>
      <c r="M622" s="81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</row>
    <row r="623" spans="1:33" ht="19.5" customHeight="1" x14ac:dyDescent="0.25">
      <c r="A623" s="79"/>
      <c r="B623" s="79"/>
      <c r="C623" s="79"/>
      <c r="D623" s="79"/>
      <c r="E623" s="79"/>
      <c r="F623" s="79"/>
      <c r="G623" s="80"/>
      <c r="H623" s="79"/>
      <c r="I623" s="79"/>
      <c r="J623" s="79"/>
      <c r="K623" s="79"/>
      <c r="L623" s="81"/>
      <c r="M623" s="81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</row>
    <row r="624" spans="1:33" ht="19.5" customHeight="1" x14ac:dyDescent="0.25">
      <c r="A624" s="79"/>
      <c r="B624" s="79"/>
      <c r="C624" s="79"/>
      <c r="D624" s="79"/>
      <c r="E624" s="79"/>
      <c r="F624" s="79"/>
      <c r="G624" s="80"/>
      <c r="H624" s="79"/>
      <c r="I624" s="79"/>
      <c r="J624" s="79"/>
      <c r="K624" s="79"/>
      <c r="L624" s="81"/>
      <c r="M624" s="81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</row>
    <row r="625" spans="1:33" ht="19.5" customHeight="1" x14ac:dyDescent="0.25">
      <c r="A625" s="79"/>
      <c r="B625" s="79"/>
      <c r="C625" s="79"/>
      <c r="D625" s="79"/>
      <c r="E625" s="79"/>
      <c r="F625" s="79"/>
      <c r="G625" s="80"/>
      <c r="H625" s="79"/>
      <c r="I625" s="79"/>
      <c r="J625" s="79"/>
      <c r="K625" s="79"/>
      <c r="L625" s="81"/>
      <c r="M625" s="81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</row>
    <row r="626" spans="1:33" ht="19.5" customHeight="1" x14ac:dyDescent="0.25">
      <c r="A626" s="79"/>
      <c r="B626" s="79"/>
      <c r="C626" s="79"/>
      <c r="D626" s="79"/>
      <c r="E626" s="79"/>
      <c r="F626" s="79"/>
      <c r="G626" s="80"/>
      <c r="H626" s="79"/>
      <c r="I626" s="79"/>
      <c r="J626" s="79"/>
      <c r="K626" s="79"/>
      <c r="L626" s="81"/>
      <c r="M626" s="81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</row>
    <row r="627" spans="1:33" ht="19.5" customHeight="1" x14ac:dyDescent="0.25">
      <c r="A627" s="79"/>
      <c r="B627" s="79"/>
      <c r="C627" s="79"/>
      <c r="D627" s="79"/>
      <c r="E627" s="79"/>
      <c r="F627" s="79"/>
      <c r="G627" s="80"/>
      <c r="H627" s="79"/>
      <c r="I627" s="79"/>
      <c r="J627" s="79"/>
      <c r="K627" s="79"/>
      <c r="L627" s="81"/>
      <c r="M627" s="81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</row>
    <row r="628" spans="1:33" ht="19.5" customHeight="1" x14ac:dyDescent="0.25">
      <c r="A628" s="79"/>
      <c r="B628" s="79"/>
      <c r="C628" s="79"/>
      <c r="D628" s="79"/>
      <c r="E628" s="79"/>
      <c r="F628" s="79"/>
      <c r="G628" s="80"/>
      <c r="H628" s="79"/>
      <c r="I628" s="79"/>
      <c r="J628" s="79"/>
      <c r="K628" s="79"/>
      <c r="L628" s="81"/>
      <c r="M628" s="81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</row>
    <row r="629" spans="1:33" ht="19.5" customHeight="1" x14ac:dyDescent="0.25">
      <c r="A629" s="79"/>
      <c r="B629" s="79"/>
      <c r="C629" s="79"/>
      <c r="D629" s="79"/>
      <c r="E629" s="79"/>
      <c r="F629" s="79"/>
      <c r="G629" s="80"/>
      <c r="H629" s="79"/>
      <c r="I629" s="79"/>
      <c r="J629" s="79"/>
      <c r="K629" s="79"/>
      <c r="L629" s="81"/>
      <c r="M629" s="81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</row>
    <row r="630" spans="1:33" ht="19.5" customHeight="1" x14ac:dyDescent="0.25">
      <c r="A630" s="79"/>
      <c r="B630" s="79"/>
      <c r="C630" s="79"/>
      <c r="D630" s="79"/>
      <c r="E630" s="79"/>
      <c r="F630" s="79"/>
      <c r="G630" s="80"/>
      <c r="H630" s="79"/>
      <c r="I630" s="79"/>
      <c r="J630" s="79"/>
      <c r="K630" s="79"/>
      <c r="L630" s="81"/>
      <c r="M630" s="81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</row>
    <row r="631" spans="1:33" ht="19.5" customHeight="1" x14ac:dyDescent="0.25">
      <c r="A631" s="79"/>
      <c r="B631" s="79"/>
      <c r="C631" s="79"/>
      <c r="D631" s="79"/>
      <c r="E631" s="79"/>
      <c r="F631" s="79"/>
      <c r="G631" s="80"/>
      <c r="H631" s="79"/>
      <c r="I631" s="79"/>
      <c r="J631" s="79"/>
      <c r="K631" s="79"/>
      <c r="L631" s="81"/>
      <c r="M631" s="81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</row>
    <row r="632" spans="1:33" ht="19.5" customHeight="1" x14ac:dyDescent="0.25">
      <c r="A632" s="79"/>
      <c r="B632" s="79"/>
      <c r="C632" s="79"/>
      <c r="D632" s="79"/>
      <c r="E632" s="79"/>
      <c r="F632" s="79"/>
      <c r="G632" s="80"/>
      <c r="H632" s="79"/>
      <c r="I632" s="79"/>
      <c r="J632" s="79"/>
      <c r="K632" s="79"/>
      <c r="L632" s="81"/>
      <c r="M632" s="81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</row>
    <row r="633" spans="1:33" ht="19.5" customHeight="1" x14ac:dyDescent="0.25">
      <c r="A633" s="79"/>
      <c r="B633" s="79"/>
      <c r="C633" s="79"/>
      <c r="D633" s="79"/>
      <c r="E633" s="79"/>
      <c r="F633" s="79"/>
      <c r="G633" s="80"/>
      <c r="H633" s="79"/>
      <c r="I633" s="79"/>
      <c r="J633" s="79"/>
      <c r="K633" s="79"/>
      <c r="L633" s="81"/>
      <c r="M633" s="81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</row>
    <row r="634" spans="1:33" ht="19.5" customHeight="1" x14ac:dyDescent="0.25">
      <c r="A634" s="79"/>
      <c r="B634" s="79"/>
      <c r="C634" s="79"/>
      <c r="D634" s="79"/>
      <c r="E634" s="79"/>
      <c r="F634" s="79"/>
      <c r="G634" s="80"/>
      <c r="H634" s="79"/>
      <c r="I634" s="79"/>
      <c r="J634" s="79"/>
      <c r="K634" s="79"/>
      <c r="L634" s="81"/>
      <c r="M634" s="81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</row>
    <row r="635" spans="1:33" ht="19.5" customHeight="1" x14ac:dyDescent="0.25">
      <c r="A635" s="79"/>
      <c r="B635" s="79"/>
      <c r="C635" s="79"/>
      <c r="D635" s="79"/>
      <c r="E635" s="79"/>
      <c r="F635" s="79"/>
      <c r="G635" s="80"/>
      <c r="H635" s="79"/>
      <c r="I635" s="79"/>
      <c r="J635" s="79"/>
      <c r="K635" s="79"/>
      <c r="L635" s="81"/>
      <c r="M635" s="81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</row>
    <row r="636" spans="1:33" ht="19.5" customHeight="1" x14ac:dyDescent="0.25">
      <c r="A636" s="79"/>
      <c r="B636" s="79"/>
      <c r="C636" s="79"/>
      <c r="D636" s="79"/>
      <c r="E636" s="79"/>
      <c r="F636" s="79"/>
      <c r="G636" s="80"/>
      <c r="H636" s="79"/>
      <c r="I636" s="79"/>
      <c r="J636" s="79"/>
      <c r="K636" s="79"/>
      <c r="L636" s="81"/>
      <c r="M636" s="81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</row>
    <row r="637" spans="1:33" ht="19.5" customHeight="1" x14ac:dyDescent="0.25">
      <c r="A637" s="79"/>
      <c r="B637" s="79"/>
      <c r="C637" s="79"/>
      <c r="D637" s="79"/>
      <c r="E637" s="79"/>
      <c r="F637" s="79"/>
      <c r="G637" s="80"/>
      <c r="H637" s="79"/>
      <c r="I637" s="79"/>
      <c r="J637" s="79"/>
      <c r="K637" s="79"/>
      <c r="L637" s="81"/>
      <c r="M637" s="81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</row>
    <row r="638" spans="1:33" ht="19.5" customHeight="1" x14ac:dyDescent="0.25">
      <c r="A638" s="79"/>
      <c r="B638" s="79"/>
      <c r="C638" s="79"/>
      <c r="D638" s="79"/>
      <c r="E638" s="79"/>
      <c r="F638" s="79"/>
      <c r="G638" s="80"/>
      <c r="H638" s="79"/>
      <c r="I638" s="79"/>
      <c r="J638" s="79"/>
      <c r="K638" s="79"/>
      <c r="L638" s="81"/>
      <c r="M638" s="81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</row>
    <row r="639" spans="1:33" ht="19.5" customHeight="1" x14ac:dyDescent="0.25">
      <c r="A639" s="79"/>
      <c r="B639" s="79"/>
      <c r="C639" s="79"/>
      <c r="D639" s="79"/>
      <c r="E639" s="79"/>
      <c r="F639" s="79"/>
      <c r="G639" s="80"/>
      <c r="H639" s="79"/>
      <c r="I639" s="79"/>
      <c r="J639" s="79"/>
      <c r="K639" s="79"/>
      <c r="L639" s="81"/>
      <c r="M639" s="81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</row>
    <row r="640" spans="1:33" ht="19.5" customHeight="1" x14ac:dyDescent="0.25">
      <c r="A640" s="79"/>
      <c r="B640" s="79"/>
      <c r="C640" s="79"/>
      <c r="D640" s="79"/>
      <c r="E640" s="79"/>
      <c r="F640" s="79"/>
      <c r="G640" s="80"/>
      <c r="H640" s="79"/>
      <c r="I640" s="79"/>
      <c r="J640" s="79"/>
      <c r="K640" s="79"/>
      <c r="L640" s="81"/>
      <c r="M640" s="81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</row>
    <row r="641" spans="1:33" ht="19.5" customHeight="1" x14ac:dyDescent="0.25">
      <c r="A641" s="79"/>
      <c r="B641" s="79"/>
      <c r="C641" s="79"/>
      <c r="D641" s="79"/>
      <c r="E641" s="79"/>
      <c r="F641" s="79"/>
      <c r="G641" s="80"/>
      <c r="H641" s="79"/>
      <c r="I641" s="79"/>
      <c r="J641" s="79"/>
      <c r="K641" s="79"/>
      <c r="L641" s="81"/>
      <c r="M641" s="81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</row>
    <row r="642" spans="1:33" ht="19.5" customHeight="1" x14ac:dyDescent="0.25">
      <c r="A642" s="79"/>
      <c r="B642" s="79"/>
      <c r="C642" s="79"/>
      <c r="D642" s="79"/>
      <c r="E642" s="79"/>
      <c r="F642" s="79"/>
      <c r="G642" s="80"/>
      <c r="H642" s="79"/>
      <c r="I642" s="79"/>
      <c r="J642" s="79"/>
      <c r="K642" s="79"/>
      <c r="L642" s="81"/>
      <c r="M642" s="81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</row>
    <row r="643" spans="1:33" ht="19.5" customHeight="1" x14ac:dyDescent="0.25">
      <c r="A643" s="79"/>
      <c r="B643" s="79"/>
      <c r="C643" s="79"/>
      <c r="D643" s="79"/>
      <c r="E643" s="79"/>
      <c r="F643" s="79"/>
      <c r="G643" s="80"/>
      <c r="H643" s="79"/>
      <c r="I643" s="79"/>
      <c r="J643" s="79"/>
      <c r="K643" s="79"/>
      <c r="L643" s="81"/>
      <c r="M643" s="81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</row>
    <row r="644" spans="1:33" ht="19.5" customHeight="1" x14ac:dyDescent="0.25">
      <c r="A644" s="79"/>
      <c r="B644" s="79"/>
      <c r="C644" s="79"/>
      <c r="D644" s="79"/>
      <c r="E644" s="79"/>
      <c r="F644" s="79"/>
      <c r="G644" s="80"/>
      <c r="H644" s="79"/>
      <c r="I644" s="79"/>
      <c r="J644" s="79"/>
      <c r="K644" s="79"/>
      <c r="L644" s="81"/>
      <c r="M644" s="81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</row>
    <row r="645" spans="1:33" ht="19.5" customHeight="1" x14ac:dyDescent="0.25">
      <c r="A645" s="79"/>
      <c r="B645" s="79"/>
      <c r="C645" s="79"/>
      <c r="D645" s="79"/>
      <c r="E645" s="79"/>
      <c r="F645" s="79"/>
      <c r="G645" s="80"/>
      <c r="H645" s="79"/>
      <c r="I645" s="79"/>
      <c r="J645" s="79"/>
      <c r="K645" s="79"/>
      <c r="L645" s="81"/>
      <c r="M645" s="81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</row>
    <row r="646" spans="1:33" ht="19.5" customHeight="1" x14ac:dyDescent="0.25">
      <c r="A646" s="79"/>
      <c r="B646" s="79"/>
      <c r="C646" s="79"/>
      <c r="D646" s="79"/>
      <c r="E646" s="79"/>
      <c r="F646" s="79"/>
      <c r="G646" s="80"/>
      <c r="H646" s="79"/>
      <c r="I646" s="79"/>
      <c r="J646" s="79"/>
      <c r="K646" s="79"/>
      <c r="L646" s="81"/>
      <c r="M646" s="81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</row>
    <row r="647" spans="1:33" ht="19.5" customHeight="1" x14ac:dyDescent="0.25">
      <c r="A647" s="79"/>
      <c r="B647" s="79"/>
      <c r="C647" s="79"/>
      <c r="D647" s="79"/>
      <c r="E647" s="79"/>
      <c r="F647" s="79"/>
      <c r="G647" s="80"/>
      <c r="H647" s="79"/>
      <c r="I647" s="79"/>
      <c r="J647" s="79"/>
      <c r="K647" s="79"/>
      <c r="L647" s="81"/>
      <c r="M647" s="81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</row>
    <row r="648" spans="1:33" ht="19.5" customHeight="1" x14ac:dyDescent="0.25">
      <c r="A648" s="79"/>
      <c r="B648" s="79"/>
      <c r="C648" s="79"/>
      <c r="D648" s="79"/>
      <c r="E648" s="79"/>
      <c r="F648" s="79"/>
      <c r="G648" s="80"/>
      <c r="H648" s="79"/>
      <c r="I648" s="79"/>
      <c r="J648" s="79"/>
      <c r="K648" s="79"/>
      <c r="L648" s="81"/>
      <c r="M648" s="81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</row>
    <row r="649" spans="1:33" ht="19.5" customHeight="1" x14ac:dyDescent="0.25">
      <c r="A649" s="79"/>
      <c r="B649" s="79"/>
      <c r="C649" s="79"/>
      <c r="D649" s="79"/>
      <c r="E649" s="79"/>
      <c r="F649" s="79"/>
      <c r="G649" s="80"/>
      <c r="H649" s="79"/>
      <c r="I649" s="79"/>
      <c r="J649" s="79"/>
      <c r="K649" s="79"/>
      <c r="L649" s="81"/>
      <c r="M649" s="81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</row>
    <row r="650" spans="1:33" ht="19.5" customHeight="1" x14ac:dyDescent="0.25">
      <c r="A650" s="79"/>
      <c r="B650" s="79"/>
      <c r="C650" s="79"/>
      <c r="D650" s="79"/>
      <c r="E650" s="79"/>
      <c r="F650" s="79"/>
      <c r="G650" s="80"/>
      <c r="H650" s="79"/>
      <c r="I650" s="79"/>
      <c r="J650" s="79"/>
      <c r="K650" s="79"/>
      <c r="L650" s="81"/>
      <c r="M650" s="81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</row>
    <row r="651" spans="1:33" ht="19.5" customHeight="1" x14ac:dyDescent="0.25">
      <c r="A651" s="79"/>
      <c r="B651" s="79"/>
      <c r="C651" s="79"/>
      <c r="D651" s="79"/>
      <c r="E651" s="79"/>
      <c r="F651" s="79"/>
      <c r="G651" s="80"/>
      <c r="H651" s="79"/>
      <c r="I651" s="79"/>
      <c r="J651" s="79"/>
      <c r="K651" s="79"/>
      <c r="L651" s="81"/>
      <c r="M651" s="81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</row>
    <row r="652" spans="1:33" ht="19.5" customHeight="1" x14ac:dyDescent="0.25">
      <c r="A652" s="79"/>
      <c r="B652" s="79"/>
      <c r="C652" s="79"/>
      <c r="D652" s="79"/>
      <c r="E652" s="79"/>
      <c r="F652" s="79"/>
      <c r="G652" s="80"/>
      <c r="H652" s="79"/>
      <c r="I652" s="79"/>
      <c r="J652" s="79"/>
      <c r="K652" s="79"/>
      <c r="L652" s="81"/>
      <c r="M652" s="81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</row>
    <row r="653" spans="1:33" ht="19.5" customHeight="1" x14ac:dyDescent="0.25">
      <c r="A653" s="79"/>
      <c r="B653" s="79"/>
      <c r="C653" s="79"/>
      <c r="D653" s="79"/>
      <c r="E653" s="79"/>
      <c r="F653" s="79"/>
      <c r="G653" s="80"/>
      <c r="H653" s="79"/>
      <c r="I653" s="79"/>
      <c r="J653" s="79"/>
      <c r="K653" s="79"/>
      <c r="L653" s="81"/>
      <c r="M653" s="81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</row>
    <row r="654" spans="1:33" ht="19.5" customHeight="1" x14ac:dyDescent="0.25">
      <c r="A654" s="79"/>
      <c r="B654" s="79"/>
      <c r="C654" s="79"/>
      <c r="D654" s="79"/>
      <c r="E654" s="79"/>
      <c r="F654" s="79"/>
      <c r="G654" s="80"/>
      <c r="H654" s="79"/>
      <c r="I654" s="79"/>
      <c r="J654" s="79"/>
      <c r="K654" s="79"/>
      <c r="L654" s="81"/>
      <c r="M654" s="81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</row>
    <row r="655" spans="1:33" ht="19.5" customHeight="1" x14ac:dyDescent="0.25">
      <c r="A655" s="79"/>
      <c r="B655" s="79"/>
      <c r="C655" s="79"/>
      <c r="D655" s="79"/>
      <c r="E655" s="79"/>
      <c r="F655" s="79"/>
      <c r="G655" s="80"/>
      <c r="H655" s="79"/>
      <c r="I655" s="79"/>
      <c r="J655" s="79"/>
      <c r="K655" s="79"/>
      <c r="L655" s="81"/>
      <c r="M655" s="81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</row>
    <row r="656" spans="1:33" ht="19.5" customHeight="1" x14ac:dyDescent="0.25">
      <c r="A656" s="79"/>
      <c r="B656" s="79"/>
      <c r="C656" s="79"/>
      <c r="D656" s="79"/>
      <c r="E656" s="79"/>
      <c r="F656" s="79"/>
      <c r="G656" s="80"/>
      <c r="H656" s="79"/>
      <c r="I656" s="79"/>
      <c r="J656" s="79"/>
      <c r="K656" s="79"/>
      <c r="L656" s="81"/>
      <c r="M656" s="81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</row>
    <row r="657" spans="1:33" ht="19.5" customHeight="1" x14ac:dyDescent="0.25">
      <c r="A657" s="79"/>
      <c r="B657" s="79"/>
      <c r="C657" s="79"/>
      <c r="D657" s="79"/>
      <c r="E657" s="79"/>
      <c r="F657" s="79"/>
      <c r="G657" s="80"/>
      <c r="H657" s="79"/>
      <c r="I657" s="79"/>
      <c r="J657" s="79"/>
      <c r="K657" s="79"/>
      <c r="L657" s="81"/>
      <c r="M657" s="81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</row>
    <row r="658" spans="1:33" ht="19.5" customHeight="1" x14ac:dyDescent="0.25">
      <c r="A658" s="79"/>
      <c r="B658" s="79"/>
      <c r="C658" s="79"/>
      <c r="D658" s="79"/>
      <c r="E658" s="79"/>
      <c r="F658" s="79"/>
      <c r="G658" s="80"/>
      <c r="H658" s="79"/>
      <c r="I658" s="79"/>
      <c r="J658" s="79"/>
      <c r="K658" s="79"/>
      <c r="L658" s="81"/>
      <c r="M658" s="81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</row>
    <row r="659" spans="1:33" ht="19.5" customHeight="1" x14ac:dyDescent="0.25">
      <c r="A659" s="79"/>
      <c r="B659" s="79"/>
      <c r="C659" s="79"/>
      <c r="D659" s="79"/>
      <c r="E659" s="79"/>
      <c r="F659" s="79"/>
      <c r="G659" s="80"/>
      <c r="H659" s="79"/>
      <c r="I659" s="79"/>
      <c r="J659" s="79"/>
      <c r="K659" s="79"/>
      <c r="L659" s="81"/>
      <c r="M659" s="81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</row>
    <row r="660" spans="1:33" ht="19.5" customHeight="1" x14ac:dyDescent="0.25">
      <c r="A660" s="79"/>
      <c r="B660" s="79"/>
      <c r="C660" s="79"/>
      <c r="D660" s="79"/>
      <c r="E660" s="79"/>
      <c r="F660" s="79"/>
      <c r="G660" s="80"/>
      <c r="H660" s="79"/>
      <c r="I660" s="79"/>
      <c r="J660" s="79"/>
      <c r="K660" s="79"/>
      <c r="L660" s="81"/>
      <c r="M660" s="81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</row>
    <row r="661" spans="1:33" ht="19.5" customHeight="1" x14ac:dyDescent="0.25">
      <c r="A661" s="79"/>
      <c r="B661" s="79"/>
      <c r="C661" s="79"/>
      <c r="D661" s="79"/>
      <c r="E661" s="79"/>
      <c r="F661" s="79"/>
      <c r="G661" s="80"/>
      <c r="H661" s="79"/>
      <c r="I661" s="79"/>
      <c r="J661" s="79"/>
      <c r="K661" s="79"/>
      <c r="L661" s="81"/>
      <c r="M661" s="81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</row>
    <row r="662" spans="1:33" ht="19.5" customHeight="1" x14ac:dyDescent="0.25">
      <c r="A662" s="79"/>
      <c r="B662" s="79"/>
      <c r="C662" s="79"/>
      <c r="D662" s="79"/>
      <c r="E662" s="79"/>
      <c r="F662" s="79"/>
      <c r="G662" s="80"/>
      <c r="H662" s="79"/>
      <c r="I662" s="79"/>
      <c r="J662" s="79"/>
      <c r="K662" s="79"/>
      <c r="L662" s="81"/>
      <c r="M662" s="81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</row>
    <row r="663" spans="1:33" ht="19.5" customHeight="1" x14ac:dyDescent="0.25">
      <c r="A663" s="79"/>
      <c r="B663" s="79"/>
      <c r="C663" s="79"/>
      <c r="D663" s="79"/>
      <c r="E663" s="79"/>
      <c r="F663" s="79"/>
      <c r="G663" s="80"/>
      <c r="H663" s="79"/>
      <c r="I663" s="79"/>
      <c r="J663" s="79"/>
      <c r="K663" s="79"/>
      <c r="L663" s="81"/>
      <c r="M663" s="81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</row>
    <row r="664" spans="1:33" ht="19.5" customHeight="1" x14ac:dyDescent="0.25">
      <c r="A664" s="79"/>
      <c r="B664" s="79"/>
      <c r="C664" s="79"/>
      <c r="D664" s="79"/>
      <c r="E664" s="79"/>
      <c r="F664" s="79"/>
      <c r="G664" s="80"/>
      <c r="H664" s="79"/>
      <c r="I664" s="79"/>
      <c r="J664" s="79"/>
      <c r="K664" s="79"/>
      <c r="L664" s="81"/>
      <c r="M664" s="81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</row>
    <row r="665" spans="1:33" ht="19.5" customHeight="1" x14ac:dyDescent="0.25">
      <c r="A665" s="79"/>
      <c r="B665" s="79"/>
      <c r="C665" s="79"/>
      <c r="D665" s="79"/>
      <c r="E665" s="79"/>
      <c r="F665" s="79"/>
      <c r="G665" s="80"/>
      <c r="H665" s="79"/>
      <c r="I665" s="79"/>
      <c r="J665" s="79"/>
      <c r="K665" s="79"/>
      <c r="L665" s="81"/>
      <c r="M665" s="81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</row>
    <row r="666" spans="1:33" ht="19.5" customHeight="1" x14ac:dyDescent="0.25">
      <c r="A666" s="79"/>
      <c r="B666" s="79"/>
      <c r="C666" s="79"/>
      <c r="D666" s="79"/>
      <c r="E666" s="79"/>
      <c r="F666" s="79"/>
      <c r="G666" s="80"/>
      <c r="H666" s="79"/>
      <c r="I666" s="79"/>
      <c r="J666" s="79"/>
      <c r="K666" s="79"/>
      <c r="L666" s="81"/>
      <c r="M666" s="81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</row>
    <row r="667" spans="1:33" ht="19.5" customHeight="1" x14ac:dyDescent="0.25">
      <c r="A667" s="79"/>
      <c r="B667" s="79"/>
      <c r="C667" s="79"/>
      <c r="D667" s="79"/>
      <c r="E667" s="79"/>
      <c r="F667" s="79"/>
      <c r="G667" s="80"/>
      <c r="H667" s="79"/>
      <c r="I667" s="79"/>
      <c r="J667" s="79"/>
      <c r="K667" s="79"/>
      <c r="L667" s="81"/>
      <c r="M667" s="81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</row>
    <row r="668" spans="1:33" ht="19.5" customHeight="1" x14ac:dyDescent="0.25">
      <c r="A668" s="79"/>
      <c r="B668" s="79"/>
      <c r="C668" s="79"/>
      <c r="D668" s="79"/>
      <c r="E668" s="79"/>
      <c r="F668" s="79"/>
      <c r="G668" s="80"/>
      <c r="H668" s="79"/>
      <c r="I668" s="79"/>
      <c r="J668" s="79"/>
      <c r="K668" s="79"/>
      <c r="L668" s="81"/>
      <c r="M668" s="81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</row>
    <row r="669" spans="1:33" ht="19.5" customHeight="1" x14ac:dyDescent="0.25">
      <c r="A669" s="79"/>
      <c r="B669" s="79"/>
      <c r="C669" s="79"/>
      <c r="D669" s="79"/>
      <c r="E669" s="79"/>
      <c r="F669" s="79"/>
      <c r="G669" s="80"/>
      <c r="H669" s="79"/>
      <c r="I669" s="79"/>
      <c r="J669" s="79"/>
      <c r="K669" s="79"/>
      <c r="L669" s="81"/>
      <c r="M669" s="81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</row>
    <row r="670" spans="1:33" ht="19.5" customHeight="1" x14ac:dyDescent="0.25">
      <c r="A670" s="79"/>
      <c r="B670" s="79"/>
      <c r="C670" s="79"/>
      <c r="D670" s="79"/>
      <c r="E670" s="79"/>
      <c r="F670" s="79"/>
      <c r="G670" s="80"/>
      <c r="H670" s="79"/>
      <c r="I670" s="79"/>
      <c r="J670" s="79"/>
      <c r="K670" s="79"/>
      <c r="L670" s="81"/>
      <c r="M670" s="81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</row>
    <row r="671" spans="1:33" ht="19.5" customHeight="1" x14ac:dyDescent="0.25">
      <c r="A671" s="79"/>
      <c r="B671" s="79"/>
      <c r="C671" s="79"/>
      <c r="D671" s="79"/>
      <c r="E671" s="79"/>
      <c r="F671" s="79"/>
      <c r="G671" s="80"/>
      <c r="H671" s="79"/>
      <c r="I671" s="79"/>
      <c r="J671" s="79"/>
      <c r="K671" s="79"/>
      <c r="L671" s="81"/>
      <c r="M671" s="81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</row>
    <row r="672" spans="1:33" ht="19.5" customHeight="1" x14ac:dyDescent="0.25">
      <c r="A672" s="79"/>
      <c r="B672" s="79"/>
      <c r="C672" s="79"/>
      <c r="D672" s="79"/>
      <c r="E672" s="79"/>
      <c r="F672" s="79"/>
      <c r="G672" s="80"/>
      <c r="H672" s="79"/>
      <c r="I672" s="79"/>
      <c r="J672" s="79"/>
      <c r="K672" s="79"/>
      <c r="L672" s="81"/>
      <c r="M672" s="81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</row>
    <row r="673" spans="1:33" ht="19.5" customHeight="1" x14ac:dyDescent="0.25">
      <c r="A673" s="79"/>
      <c r="B673" s="79"/>
      <c r="C673" s="79"/>
      <c r="D673" s="79"/>
      <c r="E673" s="79"/>
      <c r="F673" s="79"/>
      <c r="G673" s="80"/>
      <c r="H673" s="79"/>
      <c r="I673" s="79"/>
      <c r="J673" s="79"/>
      <c r="K673" s="79"/>
      <c r="L673" s="81"/>
      <c r="M673" s="81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</row>
    <row r="674" spans="1:33" ht="19.5" customHeight="1" x14ac:dyDescent="0.25">
      <c r="A674" s="79"/>
      <c r="B674" s="79"/>
      <c r="C674" s="79"/>
      <c r="D674" s="79"/>
      <c r="E674" s="79"/>
      <c r="F674" s="79"/>
      <c r="G674" s="80"/>
      <c r="H674" s="79"/>
      <c r="I674" s="79"/>
      <c r="J674" s="79"/>
      <c r="K674" s="79"/>
      <c r="L674" s="81"/>
      <c r="M674" s="81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</row>
    <row r="675" spans="1:33" ht="19.5" customHeight="1" x14ac:dyDescent="0.25">
      <c r="A675" s="79"/>
      <c r="B675" s="79"/>
      <c r="C675" s="79"/>
      <c r="D675" s="79"/>
      <c r="E675" s="79"/>
      <c r="F675" s="79"/>
      <c r="G675" s="80"/>
      <c r="H675" s="79"/>
      <c r="I675" s="79"/>
      <c r="J675" s="79"/>
      <c r="K675" s="79"/>
      <c r="L675" s="81"/>
      <c r="M675" s="81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</row>
    <row r="676" spans="1:33" ht="19.5" customHeight="1" x14ac:dyDescent="0.25">
      <c r="A676" s="79"/>
      <c r="B676" s="79"/>
      <c r="C676" s="79"/>
      <c r="D676" s="79"/>
      <c r="E676" s="79"/>
      <c r="F676" s="79"/>
      <c r="G676" s="80"/>
      <c r="H676" s="79"/>
      <c r="I676" s="79"/>
      <c r="J676" s="79"/>
      <c r="K676" s="79"/>
      <c r="L676" s="81"/>
      <c r="M676" s="81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</row>
    <row r="677" spans="1:33" ht="19.5" customHeight="1" x14ac:dyDescent="0.25">
      <c r="A677" s="79"/>
      <c r="B677" s="79"/>
      <c r="C677" s="79"/>
      <c r="D677" s="79"/>
      <c r="E677" s="79"/>
      <c r="F677" s="79"/>
      <c r="G677" s="80"/>
      <c r="H677" s="79"/>
      <c r="I677" s="79"/>
      <c r="J677" s="79"/>
      <c r="K677" s="79"/>
      <c r="L677" s="81"/>
      <c r="M677" s="81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</row>
    <row r="678" spans="1:33" ht="19.5" customHeight="1" x14ac:dyDescent="0.25">
      <c r="A678" s="79"/>
      <c r="B678" s="79"/>
      <c r="C678" s="79"/>
      <c r="D678" s="79"/>
      <c r="E678" s="79"/>
      <c r="F678" s="79"/>
      <c r="G678" s="80"/>
      <c r="H678" s="79"/>
      <c r="I678" s="79"/>
      <c r="J678" s="79"/>
      <c r="K678" s="79"/>
      <c r="L678" s="81"/>
      <c r="M678" s="81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</row>
    <row r="679" spans="1:33" ht="19.5" customHeight="1" x14ac:dyDescent="0.25">
      <c r="A679" s="79"/>
      <c r="B679" s="79"/>
      <c r="C679" s="79"/>
      <c r="D679" s="79"/>
      <c r="E679" s="79"/>
      <c r="F679" s="79"/>
      <c r="G679" s="80"/>
      <c r="H679" s="79"/>
      <c r="I679" s="79"/>
      <c r="J679" s="79"/>
      <c r="K679" s="79"/>
      <c r="L679" s="81"/>
      <c r="M679" s="81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</row>
    <row r="680" spans="1:33" ht="19.5" customHeight="1" x14ac:dyDescent="0.25">
      <c r="A680" s="79"/>
      <c r="B680" s="79"/>
      <c r="C680" s="79"/>
      <c r="D680" s="79"/>
      <c r="E680" s="79"/>
      <c r="F680" s="79"/>
      <c r="G680" s="80"/>
      <c r="H680" s="79"/>
      <c r="I680" s="79"/>
      <c r="J680" s="79"/>
      <c r="K680" s="79"/>
      <c r="L680" s="81"/>
      <c r="M680" s="81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</row>
    <row r="681" spans="1:33" ht="19.5" customHeight="1" x14ac:dyDescent="0.25">
      <c r="A681" s="79"/>
      <c r="B681" s="79"/>
      <c r="C681" s="79"/>
      <c r="D681" s="79"/>
      <c r="E681" s="79"/>
      <c r="F681" s="79"/>
      <c r="G681" s="80"/>
      <c r="H681" s="79"/>
      <c r="I681" s="79"/>
      <c r="J681" s="79"/>
      <c r="K681" s="79"/>
      <c r="L681" s="81"/>
      <c r="M681" s="81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</row>
    <row r="682" spans="1:33" ht="19.5" customHeight="1" x14ac:dyDescent="0.25">
      <c r="A682" s="79"/>
      <c r="B682" s="79"/>
      <c r="C682" s="79"/>
      <c r="D682" s="79"/>
      <c r="E682" s="79"/>
      <c r="F682" s="79"/>
      <c r="G682" s="80"/>
      <c r="H682" s="79"/>
      <c r="I682" s="79"/>
      <c r="J682" s="79"/>
      <c r="K682" s="79"/>
      <c r="L682" s="81"/>
      <c r="M682" s="81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</row>
    <row r="683" spans="1:33" ht="19.5" customHeight="1" x14ac:dyDescent="0.25">
      <c r="A683" s="79"/>
      <c r="B683" s="79"/>
      <c r="C683" s="79"/>
      <c r="D683" s="79"/>
      <c r="E683" s="79"/>
      <c r="F683" s="79"/>
      <c r="G683" s="80"/>
      <c r="H683" s="79"/>
      <c r="I683" s="79"/>
      <c r="J683" s="79"/>
      <c r="K683" s="79"/>
      <c r="L683" s="81"/>
      <c r="M683" s="81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</row>
    <row r="684" spans="1:33" ht="19.5" customHeight="1" x14ac:dyDescent="0.25">
      <c r="A684" s="79"/>
      <c r="B684" s="79"/>
      <c r="C684" s="79"/>
      <c r="D684" s="79"/>
      <c r="E684" s="79"/>
      <c r="F684" s="79"/>
      <c r="G684" s="80"/>
      <c r="H684" s="79"/>
      <c r="I684" s="79"/>
      <c r="J684" s="79"/>
      <c r="K684" s="79"/>
      <c r="L684" s="81"/>
      <c r="M684" s="81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</row>
    <row r="685" spans="1:33" ht="19.5" customHeight="1" x14ac:dyDescent="0.25">
      <c r="A685" s="79"/>
      <c r="B685" s="79"/>
      <c r="C685" s="79"/>
      <c r="D685" s="79"/>
      <c r="E685" s="79"/>
      <c r="F685" s="79"/>
      <c r="G685" s="80"/>
      <c r="H685" s="79"/>
      <c r="I685" s="79"/>
      <c r="J685" s="79"/>
      <c r="K685" s="79"/>
      <c r="L685" s="81"/>
      <c r="M685" s="81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</row>
    <row r="686" spans="1:33" ht="19.5" customHeight="1" x14ac:dyDescent="0.25">
      <c r="A686" s="79"/>
      <c r="B686" s="79"/>
      <c r="C686" s="79"/>
      <c r="D686" s="79"/>
      <c r="E686" s="79"/>
      <c r="F686" s="79"/>
      <c r="G686" s="80"/>
      <c r="H686" s="79"/>
      <c r="I686" s="79"/>
      <c r="J686" s="79"/>
      <c r="K686" s="79"/>
      <c r="L686" s="81"/>
      <c r="M686" s="81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</row>
    <row r="687" spans="1:33" ht="19.5" customHeight="1" x14ac:dyDescent="0.25">
      <c r="A687" s="79"/>
      <c r="B687" s="79"/>
      <c r="C687" s="79"/>
      <c r="D687" s="79"/>
      <c r="E687" s="79"/>
      <c r="F687" s="79"/>
      <c r="G687" s="80"/>
      <c r="H687" s="79"/>
      <c r="I687" s="79"/>
      <c r="J687" s="79"/>
      <c r="K687" s="79"/>
      <c r="L687" s="81"/>
      <c r="M687" s="81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</row>
    <row r="688" spans="1:33" ht="19.5" customHeight="1" x14ac:dyDescent="0.25">
      <c r="A688" s="79"/>
      <c r="B688" s="79"/>
      <c r="C688" s="79"/>
      <c r="D688" s="79"/>
      <c r="E688" s="79"/>
      <c r="F688" s="79"/>
      <c r="G688" s="80"/>
      <c r="H688" s="79"/>
      <c r="I688" s="79"/>
      <c r="J688" s="79"/>
      <c r="K688" s="79"/>
      <c r="L688" s="81"/>
      <c r="M688" s="81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</row>
    <row r="689" spans="1:33" ht="19.5" customHeight="1" x14ac:dyDescent="0.25">
      <c r="A689" s="79"/>
      <c r="B689" s="79"/>
      <c r="C689" s="79"/>
      <c r="D689" s="79"/>
      <c r="E689" s="79"/>
      <c r="F689" s="79"/>
      <c r="G689" s="80"/>
      <c r="H689" s="79"/>
      <c r="I689" s="79"/>
      <c r="J689" s="79"/>
      <c r="K689" s="79"/>
      <c r="L689" s="81"/>
      <c r="M689" s="81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</row>
    <row r="690" spans="1:33" ht="19.5" customHeight="1" x14ac:dyDescent="0.25">
      <c r="A690" s="79"/>
      <c r="B690" s="79"/>
      <c r="C690" s="79"/>
      <c r="D690" s="79"/>
      <c r="E690" s="79"/>
      <c r="F690" s="79"/>
      <c r="G690" s="80"/>
      <c r="H690" s="79"/>
      <c r="I690" s="79"/>
      <c r="J690" s="79"/>
      <c r="K690" s="79"/>
      <c r="L690" s="81"/>
      <c r="M690" s="81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</row>
    <row r="691" spans="1:33" ht="19.5" customHeight="1" x14ac:dyDescent="0.25">
      <c r="A691" s="79"/>
      <c r="B691" s="79"/>
      <c r="C691" s="79"/>
      <c r="D691" s="79"/>
      <c r="E691" s="79"/>
      <c r="F691" s="79"/>
      <c r="G691" s="80"/>
      <c r="H691" s="79"/>
      <c r="I691" s="79"/>
      <c r="J691" s="79"/>
      <c r="K691" s="79"/>
      <c r="L691" s="81"/>
      <c r="M691" s="81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</row>
    <row r="692" spans="1:33" ht="19.5" customHeight="1" x14ac:dyDescent="0.25">
      <c r="A692" s="79"/>
      <c r="B692" s="79"/>
      <c r="C692" s="79"/>
      <c r="D692" s="79"/>
      <c r="E692" s="79"/>
      <c r="F692" s="79"/>
      <c r="G692" s="80"/>
      <c r="H692" s="79"/>
      <c r="I692" s="79"/>
      <c r="J692" s="79"/>
      <c r="K692" s="79"/>
      <c r="L692" s="81"/>
      <c r="M692" s="81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</row>
    <row r="693" spans="1:33" ht="19.5" customHeight="1" x14ac:dyDescent="0.25">
      <c r="A693" s="79"/>
      <c r="B693" s="79"/>
      <c r="C693" s="79"/>
      <c r="D693" s="79"/>
      <c r="E693" s="79"/>
      <c r="F693" s="79"/>
      <c r="G693" s="80"/>
      <c r="H693" s="79"/>
      <c r="I693" s="79"/>
      <c r="J693" s="79"/>
      <c r="K693" s="79"/>
      <c r="L693" s="81"/>
      <c r="M693" s="81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</row>
    <row r="694" spans="1:33" ht="19.5" customHeight="1" x14ac:dyDescent="0.25">
      <c r="A694" s="79"/>
      <c r="B694" s="79"/>
      <c r="C694" s="79"/>
      <c r="D694" s="79"/>
      <c r="E694" s="79"/>
      <c r="F694" s="79"/>
      <c r="G694" s="80"/>
      <c r="H694" s="79"/>
      <c r="I694" s="79"/>
      <c r="J694" s="79"/>
      <c r="K694" s="79"/>
      <c r="L694" s="81"/>
      <c r="M694" s="81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</row>
    <row r="695" spans="1:33" ht="19.5" customHeight="1" x14ac:dyDescent="0.25">
      <c r="A695" s="79"/>
      <c r="B695" s="79"/>
      <c r="C695" s="79"/>
      <c r="D695" s="79"/>
      <c r="E695" s="79"/>
      <c r="F695" s="79"/>
      <c r="G695" s="80"/>
      <c r="H695" s="79"/>
      <c r="I695" s="79"/>
      <c r="J695" s="79"/>
      <c r="K695" s="79"/>
      <c r="L695" s="81"/>
      <c r="M695" s="81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</row>
    <row r="696" spans="1:33" ht="19.5" customHeight="1" x14ac:dyDescent="0.25">
      <c r="A696" s="79"/>
      <c r="B696" s="79"/>
      <c r="C696" s="79"/>
      <c r="D696" s="79"/>
      <c r="E696" s="79"/>
      <c r="F696" s="79"/>
      <c r="G696" s="80"/>
      <c r="H696" s="79"/>
      <c r="I696" s="79"/>
      <c r="J696" s="79"/>
      <c r="K696" s="79"/>
      <c r="L696" s="81"/>
      <c r="M696" s="81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</row>
    <row r="697" spans="1:33" ht="19.5" customHeight="1" x14ac:dyDescent="0.25">
      <c r="A697" s="79"/>
      <c r="B697" s="79"/>
      <c r="C697" s="79"/>
      <c r="D697" s="79"/>
      <c r="E697" s="79"/>
      <c r="F697" s="79"/>
      <c r="G697" s="80"/>
      <c r="H697" s="79"/>
      <c r="I697" s="79"/>
      <c r="J697" s="79"/>
      <c r="K697" s="79"/>
      <c r="L697" s="81"/>
      <c r="M697" s="81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</row>
    <row r="698" spans="1:33" ht="19.5" customHeight="1" x14ac:dyDescent="0.25">
      <c r="A698" s="79"/>
      <c r="B698" s="79"/>
      <c r="C698" s="79"/>
      <c r="D698" s="79"/>
      <c r="E698" s="79"/>
      <c r="F698" s="79"/>
      <c r="G698" s="80"/>
      <c r="H698" s="79"/>
      <c r="I698" s="79"/>
      <c r="J698" s="79"/>
      <c r="K698" s="79"/>
      <c r="L698" s="81"/>
      <c r="M698" s="81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</row>
    <row r="699" spans="1:33" ht="19.5" customHeight="1" x14ac:dyDescent="0.25">
      <c r="A699" s="79"/>
      <c r="B699" s="79"/>
      <c r="C699" s="79"/>
      <c r="D699" s="79"/>
      <c r="E699" s="79"/>
      <c r="F699" s="79"/>
      <c r="G699" s="80"/>
      <c r="H699" s="79"/>
      <c r="I699" s="79"/>
      <c r="J699" s="79"/>
      <c r="K699" s="79"/>
      <c r="L699" s="81"/>
      <c r="M699" s="81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</row>
    <row r="700" spans="1:33" ht="19.5" customHeight="1" x14ac:dyDescent="0.25">
      <c r="A700" s="79"/>
      <c r="B700" s="79"/>
      <c r="C700" s="79"/>
      <c r="D700" s="79"/>
      <c r="E700" s="79"/>
      <c r="F700" s="79"/>
      <c r="G700" s="80"/>
      <c r="H700" s="79"/>
      <c r="I700" s="79"/>
      <c r="J700" s="79"/>
      <c r="K700" s="79"/>
      <c r="L700" s="81"/>
      <c r="M700" s="81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</row>
    <row r="701" spans="1:33" ht="19.5" customHeight="1" x14ac:dyDescent="0.25">
      <c r="A701" s="79"/>
      <c r="B701" s="79"/>
      <c r="C701" s="79"/>
      <c r="D701" s="79"/>
      <c r="E701" s="79"/>
      <c r="F701" s="79"/>
      <c r="G701" s="80"/>
      <c r="H701" s="79"/>
      <c r="I701" s="79"/>
      <c r="J701" s="79"/>
      <c r="K701" s="79"/>
      <c r="L701" s="81"/>
      <c r="M701" s="81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</row>
    <row r="702" spans="1:33" ht="19.5" customHeight="1" x14ac:dyDescent="0.25">
      <c r="A702" s="79"/>
      <c r="B702" s="79"/>
      <c r="C702" s="79"/>
      <c r="D702" s="79"/>
      <c r="E702" s="79"/>
      <c r="F702" s="79"/>
      <c r="G702" s="80"/>
      <c r="H702" s="79"/>
      <c r="I702" s="79"/>
      <c r="J702" s="79"/>
      <c r="K702" s="79"/>
      <c r="L702" s="81"/>
      <c r="M702" s="81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</row>
    <row r="703" spans="1:33" ht="19.5" customHeight="1" x14ac:dyDescent="0.25">
      <c r="A703" s="79"/>
      <c r="B703" s="79"/>
      <c r="C703" s="79"/>
      <c r="D703" s="79"/>
      <c r="E703" s="79"/>
      <c r="F703" s="79"/>
      <c r="G703" s="80"/>
      <c r="H703" s="79"/>
      <c r="I703" s="79"/>
      <c r="J703" s="79"/>
      <c r="K703" s="79"/>
      <c r="L703" s="81"/>
      <c r="M703" s="81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</row>
    <row r="704" spans="1:33" ht="19.5" customHeight="1" x14ac:dyDescent="0.25">
      <c r="A704" s="79"/>
      <c r="B704" s="79"/>
      <c r="C704" s="79"/>
      <c r="D704" s="79"/>
      <c r="E704" s="79"/>
      <c r="F704" s="79"/>
      <c r="G704" s="80"/>
      <c r="H704" s="79"/>
      <c r="I704" s="79"/>
      <c r="J704" s="79"/>
      <c r="K704" s="79"/>
      <c r="L704" s="81"/>
      <c r="M704" s="81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</row>
    <row r="705" spans="1:33" ht="19.5" customHeight="1" x14ac:dyDescent="0.25">
      <c r="A705" s="79"/>
      <c r="B705" s="79"/>
      <c r="C705" s="79"/>
      <c r="D705" s="79"/>
      <c r="E705" s="79"/>
      <c r="F705" s="79"/>
      <c r="G705" s="80"/>
      <c r="H705" s="79"/>
      <c r="I705" s="79"/>
      <c r="J705" s="79"/>
      <c r="K705" s="79"/>
      <c r="L705" s="81"/>
      <c r="M705" s="81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</row>
    <row r="706" spans="1:33" ht="19.5" customHeight="1" x14ac:dyDescent="0.25">
      <c r="A706" s="79"/>
      <c r="B706" s="79"/>
      <c r="C706" s="79"/>
      <c r="D706" s="79"/>
      <c r="E706" s="79"/>
      <c r="F706" s="79"/>
      <c r="G706" s="80"/>
      <c r="H706" s="79"/>
      <c r="I706" s="79"/>
      <c r="J706" s="79"/>
      <c r="K706" s="79"/>
      <c r="L706" s="81"/>
      <c r="M706" s="81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</row>
    <row r="707" spans="1:33" ht="19.5" customHeight="1" x14ac:dyDescent="0.25">
      <c r="A707" s="79"/>
      <c r="B707" s="79"/>
      <c r="C707" s="79"/>
      <c r="D707" s="79"/>
      <c r="E707" s="79"/>
      <c r="F707" s="79"/>
      <c r="G707" s="80"/>
      <c r="H707" s="79"/>
      <c r="I707" s="79"/>
      <c r="J707" s="79"/>
      <c r="K707" s="79"/>
      <c r="L707" s="81"/>
      <c r="M707" s="81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</row>
    <row r="708" spans="1:33" ht="19.5" customHeight="1" x14ac:dyDescent="0.25">
      <c r="A708" s="79"/>
      <c r="B708" s="79"/>
      <c r="C708" s="79"/>
      <c r="D708" s="79"/>
      <c r="E708" s="79"/>
      <c r="F708" s="79"/>
      <c r="G708" s="80"/>
      <c r="H708" s="79"/>
      <c r="I708" s="79"/>
      <c r="J708" s="79"/>
      <c r="K708" s="79"/>
      <c r="L708" s="81"/>
      <c r="M708" s="81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</row>
    <row r="709" spans="1:33" ht="19.5" customHeight="1" x14ac:dyDescent="0.25">
      <c r="A709" s="79"/>
      <c r="B709" s="79"/>
      <c r="C709" s="79"/>
      <c r="D709" s="79"/>
      <c r="E709" s="79"/>
      <c r="F709" s="79"/>
      <c r="G709" s="80"/>
      <c r="H709" s="79"/>
      <c r="I709" s="79"/>
      <c r="J709" s="79"/>
      <c r="K709" s="79"/>
      <c r="L709" s="81"/>
      <c r="M709" s="81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</row>
    <row r="710" spans="1:33" ht="19.5" customHeight="1" x14ac:dyDescent="0.25">
      <c r="A710" s="79"/>
      <c r="B710" s="79"/>
      <c r="C710" s="79"/>
      <c r="D710" s="79"/>
      <c r="E710" s="79"/>
      <c r="F710" s="79"/>
      <c r="G710" s="80"/>
      <c r="H710" s="79"/>
      <c r="I710" s="79"/>
      <c r="J710" s="79"/>
      <c r="K710" s="79"/>
      <c r="L710" s="81"/>
      <c r="M710" s="81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</row>
    <row r="711" spans="1:33" ht="19.5" customHeight="1" x14ac:dyDescent="0.25">
      <c r="A711" s="79"/>
      <c r="B711" s="79"/>
      <c r="C711" s="79"/>
      <c r="D711" s="79"/>
      <c r="E711" s="79"/>
      <c r="F711" s="79"/>
      <c r="G711" s="80"/>
      <c r="H711" s="79"/>
      <c r="I711" s="79"/>
      <c r="J711" s="79"/>
      <c r="K711" s="79"/>
      <c r="L711" s="81"/>
      <c r="M711" s="81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</row>
    <row r="712" spans="1:33" ht="19.5" customHeight="1" x14ac:dyDescent="0.25">
      <c r="A712" s="79"/>
      <c r="B712" s="79"/>
      <c r="C712" s="79"/>
      <c r="D712" s="79"/>
      <c r="E712" s="79"/>
      <c r="F712" s="79"/>
      <c r="G712" s="80"/>
      <c r="H712" s="79"/>
      <c r="I712" s="79"/>
      <c r="J712" s="79"/>
      <c r="K712" s="79"/>
      <c r="L712" s="81"/>
      <c r="M712" s="81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</row>
    <row r="713" spans="1:33" ht="19.5" customHeight="1" x14ac:dyDescent="0.25">
      <c r="A713" s="79"/>
      <c r="B713" s="79"/>
      <c r="C713" s="79"/>
      <c r="D713" s="79"/>
      <c r="E713" s="79"/>
      <c r="F713" s="79"/>
      <c r="G713" s="80"/>
      <c r="H713" s="79"/>
      <c r="I713" s="79"/>
      <c r="J713" s="79"/>
      <c r="K713" s="79"/>
      <c r="L713" s="81"/>
      <c r="M713" s="81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</row>
    <row r="714" spans="1:33" ht="19.5" customHeight="1" x14ac:dyDescent="0.25">
      <c r="A714" s="79"/>
      <c r="B714" s="79"/>
      <c r="C714" s="79"/>
      <c r="D714" s="79"/>
      <c r="E714" s="79"/>
      <c r="F714" s="79"/>
      <c r="G714" s="80"/>
      <c r="H714" s="79"/>
      <c r="I714" s="79"/>
      <c r="J714" s="79"/>
      <c r="K714" s="79"/>
      <c r="L714" s="81"/>
      <c r="M714" s="81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</row>
    <row r="715" spans="1:33" ht="19.5" customHeight="1" x14ac:dyDescent="0.25">
      <c r="A715" s="79"/>
      <c r="B715" s="79"/>
      <c r="C715" s="79"/>
      <c r="D715" s="79"/>
      <c r="E715" s="79"/>
      <c r="F715" s="79"/>
      <c r="G715" s="80"/>
      <c r="H715" s="79"/>
      <c r="I715" s="79"/>
      <c r="J715" s="79"/>
      <c r="K715" s="79"/>
      <c r="L715" s="81"/>
      <c r="M715" s="81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</row>
    <row r="716" spans="1:33" ht="19.5" customHeight="1" x14ac:dyDescent="0.25">
      <c r="A716" s="79"/>
      <c r="B716" s="79"/>
      <c r="C716" s="79"/>
      <c r="D716" s="79"/>
      <c r="E716" s="79"/>
      <c r="F716" s="79"/>
      <c r="G716" s="80"/>
      <c r="H716" s="79"/>
      <c r="I716" s="79"/>
      <c r="J716" s="79"/>
      <c r="K716" s="79"/>
      <c r="L716" s="81"/>
      <c r="M716" s="81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</row>
    <row r="717" spans="1:33" ht="19.5" customHeight="1" x14ac:dyDescent="0.25">
      <c r="A717" s="79"/>
      <c r="B717" s="79"/>
      <c r="C717" s="79"/>
      <c r="D717" s="79"/>
      <c r="E717" s="79"/>
      <c r="F717" s="79"/>
      <c r="G717" s="80"/>
      <c r="H717" s="79"/>
      <c r="I717" s="79"/>
      <c r="J717" s="79"/>
      <c r="K717" s="79"/>
      <c r="L717" s="81"/>
      <c r="M717" s="81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</row>
    <row r="718" spans="1:33" ht="19.5" customHeight="1" x14ac:dyDescent="0.25">
      <c r="A718" s="79"/>
      <c r="B718" s="79"/>
      <c r="C718" s="79"/>
      <c r="D718" s="79"/>
      <c r="E718" s="79"/>
      <c r="F718" s="79"/>
      <c r="G718" s="80"/>
      <c r="H718" s="79"/>
      <c r="I718" s="79"/>
      <c r="J718" s="79"/>
      <c r="K718" s="79"/>
      <c r="L718" s="81"/>
      <c r="M718" s="81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</row>
    <row r="719" spans="1:33" ht="19.5" customHeight="1" x14ac:dyDescent="0.25">
      <c r="A719" s="79"/>
      <c r="B719" s="79"/>
      <c r="C719" s="79"/>
      <c r="D719" s="79"/>
      <c r="E719" s="79"/>
      <c r="F719" s="79"/>
      <c r="G719" s="80"/>
      <c r="H719" s="79"/>
      <c r="I719" s="79"/>
      <c r="J719" s="79"/>
      <c r="K719" s="79"/>
      <c r="L719" s="81"/>
      <c r="M719" s="81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</row>
    <row r="720" spans="1:33" ht="19.5" customHeight="1" x14ac:dyDescent="0.25">
      <c r="A720" s="79"/>
      <c r="B720" s="79"/>
      <c r="C720" s="79"/>
      <c r="D720" s="79"/>
      <c r="E720" s="79"/>
      <c r="F720" s="79"/>
      <c r="G720" s="80"/>
      <c r="H720" s="79"/>
      <c r="I720" s="79"/>
      <c r="J720" s="79"/>
      <c r="K720" s="79"/>
      <c r="L720" s="81"/>
      <c r="M720" s="81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</row>
    <row r="721" spans="1:33" ht="19.5" customHeight="1" x14ac:dyDescent="0.25">
      <c r="A721" s="79"/>
      <c r="B721" s="79"/>
      <c r="C721" s="79"/>
      <c r="D721" s="79"/>
      <c r="E721" s="79"/>
      <c r="F721" s="79"/>
      <c r="G721" s="80"/>
      <c r="H721" s="79"/>
      <c r="I721" s="79"/>
      <c r="J721" s="79"/>
      <c r="K721" s="79"/>
      <c r="L721" s="81"/>
      <c r="M721" s="81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</row>
    <row r="722" spans="1:33" ht="19.5" customHeight="1" x14ac:dyDescent="0.25">
      <c r="A722" s="79"/>
      <c r="B722" s="79"/>
      <c r="C722" s="79"/>
      <c r="D722" s="79"/>
      <c r="E722" s="79"/>
      <c r="F722" s="79"/>
      <c r="G722" s="80"/>
      <c r="H722" s="79"/>
      <c r="I722" s="79"/>
      <c r="J722" s="79"/>
      <c r="K722" s="79"/>
      <c r="L722" s="81"/>
      <c r="M722" s="81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</row>
    <row r="723" spans="1:33" ht="19.5" customHeight="1" x14ac:dyDescent="0.25">
      <c r="A723" s="79"/>
      <c r="B723" s="79"/>
      <c r="C723" s="79"/>
      <c r="D723" s="79"/>
      <c r="E723" s="79"/>
      <c r="F723" s="79"/>
      <c r="G723" s="80"/>
      <c r="H723" s="79"/>
      <c r="I723" s="79"/>
      <c r="J723" s="79"/>
      <c r="K723" s="79"/>
      <c r="L723" s="81"/>
      <c r="M723" s="81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</row>
    <row r="724" spans="1:33" ht="19.5" customHeight="1" x14ac:dyDescent="0.25">
      <c r="A724" s="79"/>
      <c r="B724" s="79"/>
      <c r="C724" s="79"/>
      <c r="D724" s="79"/>
      <c r="E724" s="79"/>
      <c r="F724" s="79"/>
      <c r="G724" s="80"/>
      <c r="H724" s="79"/>
      <c r="I724" s="79"/>
      <c r="J724" s="79"/>
      <c r="K724" s="79"/>
      <c r="L724" s="81"/>
      <c r="M724" s="81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</row>
    <row r="725" spans="1:33" ht="19.5" customHeight="1" x14ac:dyDescent="0.25">
      <c r="A725" s="79"/>
      <c r="B725" s="79"/>
      <c r="C725" s="79"/>
      <c r="D725" s="79"/>
      <c r="E725" s="79"/>
      <c r="F725" s="79"/>
      <c r="G725" s="80"/>
      <c r="H725" s="79"/>
      <c r="I725" s="79"/>
      <c r="J725" s="79"/>
      <c r="K725" s="79"/>
      <c r="L725" s="81"/>
      <c r="M725" s="81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</row>
    <row r="726" spans="1:33" ht="19.5" customHeight="1" x14ac:dyDescent="0.25">
      <c r="A726" s="79"/>
      <c r="B726" s="79"/>
      <c r="C726" s="79"/>
      <c r="D726" s="79"/>
      <c r="E726" s="79"/>
      <c r="F726" s="79"/>
      <c r="G726" s="80"/>
      <c r="H726" s="79"/>
      <c r="I726" s="79"/>
      <c r="J726" s="79"/>
      <c r="K726" s="79"/>
      <c r="L726" s="81"/>
      <c r="M726" s="81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</row>
    <row r="727" spans="1:33" ht="19.5" customHeight="1" x14ac:dyDescent="0.25">
      <c r="A727" s="79"/>
      <c r="B727" s="79"/>
      <c r="C727" s="79"/>
      <c r="D727" s="79"/>
      <c r="E727" s="79"/>
      <c r="F727" s="79"/>
      <c r="G727" s="80"/>
      <c r="H727" s="79"/>
      <c r="I727" s="79"/>
      <c r="J727" s="79"/>
      <c r="K727" s="79"/>
      <c r="L727" s="81"/>
      <c r="M727" s="81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</row>
    <row r="728" spans="1:33" ht="19.5" customHeight="1" x14ac:dyDescent="0.25">
      <c r="A728" s="79"/>
      <c r="B728" s="79"/>
      <c r="C728" s="79"/>
      <c r="D728" s="79"/>
      <c r="E728" s="79"/>
      <c r="F728" s="79"/>
      <c r="G728" s="80"/>
      <c r="H728" s="79"/>
      <c r="I728" s="79"/>
      <c r="J728" s="79"/>
      <c r="K728" s="79"/>
      <c r="L728" s="81"/>
      <c r="M728" s="81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</row>
    <row r="729" spans="1:33" ht="19.5" customHeight="1" x14ac:dyDescent="0.25">
      <c r="A729" s="79"/>
      <c r="B729" s="79"/>
      <c r="C729" s="79"/>
      <c r="D729" s="79"/>
      <c r="E729" s="79"/>
      <c r="F729" s="79"/>
      <c r="G729" s="80"/>
      <c r="H729" s="79"/>
      <c r="I729" s="79"/>
      <c r="J729" s="79"/>
      <c r="K729" s="79"/>
      <c r="L729" s="81"/>
      <c r="M729" s="81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</row>
    <row r="730" spans="1:33" ht="19.5" customHeight="1" x14ac:dyDescent="0.25">
      <c r="A730" s="79"/>
      <c r="B730" s="79"/>
      <c r="C730" s="79"/>
      <c r="D730" s="79"/>
      <c r="E730" s="79"/>
      <c r="F730" s="79"/>
      <c r="G730" s="80"/>
      <c r="H730" s="79"/>
      <c r="I730" s="79"/>
      <c r="J730" s="79"/>
      <c r="K730" s="79"/>
      <c r="L730" s="81"/>
      <c r="M730" s="81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</row>
    <row r="731" spans="1:33" ht="19.5" customHeight="1" x14ac:dyDescent="0.25">
      <c r="A731" s="79"/>
      <c r="B731" s="79"/>
      <c r="C731" s="79"/>
      <c r="D731" s="79"/>
      <c r="E731" s="79"/>
      <c r="F731" s="79"/>
      <c r="G731" s="80"/>
      <c r="H731" s="79"/>
      <c r="I731" s="79"/>
      <c r="J731" s="79"/>
      <c r="K731" s="79"/>
      <c r="L731" s="81"/>
      <c r="M731" s="81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</row>
    <row r="732" spans="1:33" ht="19.5" customHeight="1" x14ac:dyDescent="0.25">
      <c r="A732" s="79"/>
      <c r="B732" s="79"/>
      <c r="C732" s="79"/>
      <c r="D732" s="79"/>
      <c r="E732" s="79"/>
      <c r="F732" s="79"/>
      <c r="G732" s="80"/>
      <c r="H732" s="79"/>
      <c r="I732" s="79"/>
      <c r="J732" s="79"/>
      <c r="K732" s="79"/>
      <c r="L732" s="81"/>
      <c r="M732" s="81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</row>
    <row r="733" spans="1:33" ht="19.5" customHeight="1" x14ac:dyDescent="0.25">
      <c r="A733" s="79"/>
      <c r="B733" s="79"/>
      <c r="C733" s="79"/>
      <c r="D733" s="79"/>
      <c r="E733" s="79"/>
      <c r="F733" s="79"/>
      <c r="G733" s="80"/>
      <c r="H733" s="79"/>
      <c r="I733" s="79"/>
      <c r="J733" s="79"/>
      <c r="K733" s="79"/>
      <c r="L733" s="81"/>
      <c r="M733" s="81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</row>
    <row r="734" spans="1:33" ht="19.5" customHeight="1" x14ac:dyDescent="0.25">
      <c r="A734" s="79"/>
      <c r="B734" s="79"/>
      <c r="C734" s="79"/>
      <c r="D734" s="79"/>
      <c r="E734" s="79"/>
      <c r="F734" s="79"/>
      <c r="G734" s="80"/>
      <c r="H734" s="79"/>
      <c r="I734" s="79"/>
      <c r="J734" s="79"/>
      <c r="K734" s="79"/>
      <c r="L734" s="81"/>
      <c r="M734" s="81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</row>
    <row r="735" spans="1:33" ht="19.5" customHeight="1" x14ac:dyDescent="0.25">
      <c r="A735" s="79"/>
      <c r="B735" s="79"/>
      <c r="C735" s="79"/>
      <c r="D735" s="79"/>
      <c r="E735" s="79"/>
      <c r="F735" s="79"/>
      <c r="G735" s="80"/>
      <c r="H735" s="79"/>
      <c r="I735" s="79"/>
      <c r="J735" s="79"/>
      <c r="K735" s="79"/>
      <c r="L735" s="81"/>
      <c r="M735" s="81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</row>
    <row r="736" spans="1:33" ht="19.5" customHeight="1" x14ac:dyDescent="0.25">
      <c r="A736" s="79"/>
      <c r="B736" s="79"/>
      <c r="C736" s="79"/>
      <c r="D736" s="79"/>
      <c r="E736" s="79"/>
      <c r="F736" s="79"/>
      <c r="G736" s="80"/>
      <c r="H736" s="79"/>
      <c r="I736" s="79"/>
      <c r="J736" s="79"/>
      <c r="K736" s="79"/>
      <c r="L736" s="81"/>
      <c r="M736" s="81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</row>
    <row r="737" spans="1:33" ht="19.5" customHeight="1" x14ac:dyDescent="0.25">
      <c r="A737" s="79"/>
      <c r="B737" s="79"/>
      <c r="C737" s="79"/>
      <c r="D737" s="79"/>
      <c r="E737" s="79"/>
      <c r="F737" s="79"/>
      <c r="G737" s="80"/>
      <c r="H737" s="79"/>
      <c r="I737" s="79"/>
      <c r="J737" s="79"/>
      <c r="K737" s="79"/>
      <c r="L737" s="81"/>
      <c r="M737" s="81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</row>
    <row r="738" spans="1:33" ht="19.5" customHeight="1" x14ac:dyDescent="0.25">
      <c r="A738" s="79"/>
      <c r="B738" s="79"/>
      <c r="C738" s="79"/>
      <c r="D738" s="79"/>
      <c r="E738" s="79"/>
      <c r="F738" s="79"/>
      <c r="G738" s="80"/>
      <c r="H738" s="79"/>
      <c r="I738" s="79"/>
      <c r="J738" s="79"/>
      <c r="K738" s="79"/>
      <c r="L738" s="81"/>
      <c r="M738" s="81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</row>
    <row r="739" spans="1:33" ht="19.5" customHeight="1" x14ac:dyDescent="0.25">
      <c r="A739" s="79"/>
      <c r="B739" s="79"/>
      <c r="C739" s="79"/>
      <c r="D739" s="79"/>
      <c r="E739" s="79"/>
      <c r="F739" s="79"/>
      <c r="G739" s="80"/>
      <c r="H739" s="79"/>
      <c r="I739" s="79"/>
      <c r="J739" s="79"/>
      <c r="K739" s="79"/>
      <c r="L739" s="81"/>
      <c r="M739" s="81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</row>
    <row r="740" spans="1:33" ht="19.5" customHeight="1" x14ac:dyDescent="0.25">
      <c r="A740" s="79"/>
      <c r="B740" s="79"/>
      <c r="C740" s="79"/>
      <c r="D740" s="79"/>
      <c r="E740" s="79"/>
      <c r="F740" s="79"/>
      <c r="G740" s="80"/>
      <c r="H740" s="79"/>
      <c r="I740" s="79"/>
      <c r="J740" s="79"/>
      <c r="K740" s="79"/>
      <c r="L740" s="81"/>
      <c r="M740" s="81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</row>
    <row r="741" spans="1:33" ht="19.5" customHeight="1" x14ac:dyDescent="0.25">
      <c r="A741" s="79"/>
      <c r="B741" s="79"/>
      <c r="C741" s="79"/>
      <c r="D741" s="79"/>
      <c r="E741" s="79"/>
      <c r="F741" s="79"/>
      <c r="G741" s="80"/>
      <c r="H741" s="79"/>
      <c r="I741" s="79"/>
      <c r="J741" s="79"/>
      <c r="K741" s="79"/>
      <c r="L741" s="81"/>
      <c r="M741" s="81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</row>
    <row r="742" spans="1:33" ht="19.5" customHeight="1" x14ac:dyDescent="0.25">
      <c r="A742" s="79"/>
      <c r="B742" s="79"/>
      <c r="C742" s="79"/>
      <c r="D742" s="79"/>
      <c r="E742" s="79"/>
      <c r="F742" s="79"/>
      <c r="G742" s="80"/>
      <c r="H742" s="79"/>
      <c r="I742" s="79"/>
      <c r="J742" s="79"/>
      <c r="K742" s="79"/>
      <c r="L742" s="81"/>
      <c r="M742" s="81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</row>
    <row r="743" spans="1:33" ht="19.5" customHeight="1" x14ac:dyDescent="0.25">
      <c r="A743" s="79"/>
      <c r="B743" s="79"/>
      <c r="C743" s="79"/>
      <c r="D743" s="79"/>
      <c r="E743" s="79"/>
      <c r="F743" s="79"/>
      <c r="G743" s="80"/>
      <c r="H743" s="79"/>
      <c r="I743" s="79"/>
      <c r="J743" s="79"/>
      <c r="K743" s="79"/>
      <c r="L743" s="81"/>
      <c r="M743" s="81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</row>
    <row r="744" spans="1:33" ht="19.5" customHeight="1" x14ac:dyDescent="0.25">
      <c r="A744" s="79"/>
      <c r="B744" s="79"/>
      <c r="C744" s="79"/>
      <c r="D744" s="79"/>
      <c r="E744" s="79"/>
      <c r="F744" s="79"/>
      <c r="G744" s="80"/>
      <c r="H744" s="79"/>
      <c r="I744" s="79"/>
      <c r="J744" s="79"/>
      <c r="K744" s="79"/>
      <c r="L744" s="81"/>
      <c r="M744" s="81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</row>
    <row r="745" spans="1:33" ht="19.5" customHeight="1" x14ac:dyDescent="0.25">
      <c r="A745" s="79"/>
      <c r="B745" s="79"/>
      <c r="C745" s="79"/>
      <c r="D745" s="79"/>
      <c r="E745" s="79"/>
      <c r="F745" s="79"/>
      <c r="G745" s="80"/>
      <c r="H745" s="79"/>
      <c r="I745" s="79"/>
      <c r="J745" s="79"/>
      <c r="K745" s="79"/>
      <c r="L745" s="81"/>
      <c r="M745" s="81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</row>
    <row r="746" spans="1:33" ht="19.5" customHeight="1" x14ac:dyDescent="0.25">
      <c r="A746" s="79"/>
      <c r="B746" s="79"/>
      <c r="C746" s="79"/>
      <c r="D746" s="79"/>
      <c r="E746" s="79"/>
      <c r="F746" s="79"/>
      <c r="G746" s="80"/>
      <c r="H746" s="79"/>
      <c r="I746" s="79"/>
      <c r="J746" s="79"/>
      <c r="K746" s="79"/>
      <c r="L746" s="81"/>
      <c r="M746" s="81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</row>
    <row r="747" spans="1:33" ht="19.5" customHeight="1" x14ac:dyDescent="0.25">
      <c r="A747" s="79"/>
      <c r="B747" s="79"/>
      <c r="C747" s="79"/>
      <c r="D747" s="79"/>
      <c r="E747" s="79"/>
      <c r="F747" s="79"/>
      <c r="G747" s="80"/>
      <c r="H747" s="79"/>
      <c r="I747" s="79"/>
      <c r="J747" s="79"/>
      <c r="K747" s="79"/>
      <c r="L747" s="81"/>
      <c r="M747" s="81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</row>
    <row r="748" spans="1:33" ht="19.5" customHeight="1" x14ac:dyDescent="0.25">
      <c r="A748" s="79"/>
      <c r="B748" s="79"/>
      <c r="C748" s="79"/>
      <c r="D748" s="79"/>
      <c r="E748" s="79"/>
      <c r="F748" s="79"/>
      <c r="G748" s="80"/>
      <c r="H748" s="79"/>
      <c r="I748" s="79"/>
      <c r="J748" s="79"/>
      <c r="K748" s="79"/>
      <c r="L748" s="81"/>
      <c r="M748" s="81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</row>
    <row r="749" spans="1:33" ht="19.5" customHeight="1" x14ac:dyDescent="0.25">
      <c r="A749" s="79"/>
      <c r="B749" s="79"/>
      <c r="C749" s="79"/>
      <c r="D749" s="79"/>
      <c r="E749" s="79"/>
      <c r="F749" s="79"/>
      <c r="G749" s="80"/>
      <c r="H749" s="79"/>
      <c r="I749" s="79"/>
      <c r="J749" s="79"/>
      <c r="K749" s="79"/>
      <c r="L749" s="81"/>
      <c r="M749" s="81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</row>
    <row r="750" spans="1:33" ht="19.5" customHeight="1" x14ac:dyDescent="0.25">
      <c r="A750" s="79"/>
      <c r="B750" s="79"/>
      <c r="C750" s="79"/>
      <c r="D750" s="79"/>
      <c r="E750" s="79"/>
      <c r="F750" s="79"/>
      <c r="G750" s="80"/>
      <c r="H750" s="79"/>
      <c r="I750" s="79"/>
      <c r="J750" s="79"/>
      <c r="K750" s="79"/>
      <c r="L750" s="81"/>
      <c r="M750" s="81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</row>
    <row r="751" spans="1:33" ht="19.5" customHeight="1" x14ac:dyDescent="0.25">
      <c r="A751" s="79"/>
      <c r="B751" s="79"/>
      <c r="C751" s="79"/>
      <c r="D751" s="79"/>
      <c r="E751" s="79"/>
      <c r="F751" s="79"/>
      <c r="G751" s="80"/>
      <c r="H751" s="79"/>
      <c r="I751" s="79"/>
      <c r="J751" s="79"/>
      <c r="K751" s="79"/>
      <c r="L751" s="81"/>
      <c r="M751" s="81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</row>
    <row r="752" spans="1:33" ht="19.5" customHeight="1" x14ac:dyDescent="0.25">
      <c r="A752" s="79"/>
      <c r="B752" s="79"/>
      <c r="C752" s="79"/>
      <c r="D752" s="79"/>
      <c r="E752" s="79"/>
      <c r="F752" s="79"/>
      <c r="G752" s="80"/>
      <c r="H752" s="79"/>
      <c r="I752" s="79"/>
      <c r="J752" s="79"/>
      <c r="K752" s="79"/>
      <c r="L752" s="81"/>
      <c r="M752" s="81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</row>
    <row r="753" spans="1:33" ht="19.5" customHeight="1" x14ac:dyDescent="0.25">
      <c r="A753" s="79"/>
      <c r="B753" s="79"/>
      <c r="C753" s="79"/>
      <c r="D753" s="79"/>
      <c r="E753" s="79"/>
      <c r="F753" s="79"/>
      <c r="G753" s="80"/>
      <c r="H753" s="79"/>
      <c r="I753" s="79"/>
      <c r="J753" s="79"/>
      <c r="K753" s="79"/>
      <c r="L753" s="81"/>
      <c r="M753" s="81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</row>
    <row r="754" spans="1:33" ht="19.5" customHeight="1" x14ac:dyDescent="0.25">
      <c r="A754" s="79"/>
      <c r="B754" s="79"/>
      <c r="C754" s="79"/>
      <c r="D754" s="79"/>
      <c r="E754" s="79"/>
      <c r="F754" s="79"/>
      <c r="G754" s="80"/>
      <c r="H754" s="79"/>
      <c r="I754" s="79"/>
      <c r="J754" s="79"/>
      <c r="K754" s="79"/>
      <c r="L754" s="81"/>
      <c r="M754" s="81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</row>
    <row r="755" spans="1:33" ht="19.5" customHeight="1" x14ac:dyDescent="0.25">
      <c r="A755" s="79"/>
      <c r="B755" s="79"/>
      <c r="C755" s="79"/>
      <c r="D755" s="79"/>
      <c r="E755" s="79"/>
      <c r="F755" s="79"/>
      <c r="G755" s="80"/>
      <c r="H755" s="79"/>
      <c r="I755" s="79"/>
      <c r="J755" s="79"/>
      <c r="K755" s="79"/>
      <c r="L755" s="81"/>
      <c r="M755" s="81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</row>
    <row r="756" spans="1:33" ht="19.5" customHeight="1" x14ac:dyDescent="0.25">
      <c r="A756" s="79"/>
      <c r="B756" s="79"/>
      <c r="C756" s="79"/>
      <c r="D756" s="79"/>
      <c r="E756" s="79"/>
      <c r="F756" s="79"/>
      <c r="G756" s="80"/>
      <c r="H756" s="79"/>
      <c r="I756" s="79"/>
      <c r="J756" s="79"/>
      <c r="K756" s="79"/>
      <c r="L756" s="81"/>
      <c r="M756" s="81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</row>
    <row r="757" spans="1:33" ht="19.5" customHeight="1" x14ac:dyDescent="0.25">
      <c r="A757" s="79"/>
      <c r="B757" s="79"/>
      <c r="C757" s="79"/>
      <c r="D757" s="79"/>
      <c r="E757" s="79"/>
      <c r="F757" s="79"/>
      <c r="G757" s="80"/>
      <c r="H757" s="79"/>
      <c r="I757" s="79"/>
      <c r="J757" s="79"/>
      <c r="K757" s="79"/>
      <c r="L757" s="81"/>
      <c r="M757" s="81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</row>
    <row r="758" spans="1:33" ht="19.5" customHeight="1" x14ac:dyDescent="0.25">
      <c r="A758" s="79"/>
      <c r="B758" s="79"/>
      <c r="C758" s="79"/>
      <c r="D758" s="79"/>
      <c r="E758" s="79"/>
      <c r="F758" s="79"/>
      <c r="G758" s="80"/>
      <c r="H758" s="79"/>
      <c r="I758" s="79"/>
      <c r="J758" s="79"/>
      <c r="K758" s="79"/>
      <c r="L758" s="81"/>
      <c r="M758" s="81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</row>
    <row r="759" spans="1:33" ht="19.5" customHeight="1" x14ac:dyDescent="0.25">
      <c r="A759" s="79"/>
      <c r="B759" s="79"/>
      <c r="C759" s="79"/>
      <c r="D759" s="79"/>
      <c r="E759" s="79"/>
      <c r="F759" s="79"/>
      <c r="G759" s="80"/>
      <c r="H759" s="79"/>
      <c r="I759" s="79"/>
      <c r="J759" s="79"/>
      <c r="K759" s="79"/>
      <c r="L759" s="81"/>
      <c r="M759" s="81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</row>
    <row r="760" spans="1:33" ht="19.5" customHeight="1" x14ac:dyDescent="0.25">
      <c r="A760" s="79"/>
      <c r="B760" s="79"/>
      <c r="C760" s="79"/>
      <c r="D760" s="79"/>
      <c r="E760" s="79"/>
      <c r="F760" s="79"/>
      <c r="G760" s="80"/>
      <c r="H760" s="79"/>
      <c r="I760" s="79"/>
      <c r="J760" s="79"/>
      <c r="K760" s="79"/>
      <c r="L760" s="81"/>
      <c r="M760" s="81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</row>
    <row r="761" spans="1:33" ht="19.5" customHeight="1" x14ac:dyDescent="0.25">
      <c r="A761" s="79"/>
      <c r="B761" s="79"/>
      <c r="C761" s="79"/>
      <c r="D761" s="79"/>
      <c r="E761" s="79"/>
      <c r="F761" s="79"/>
      <c r="G761" s="80"/>
      <c r="H761" s="79"/>
      <c r="I761" s="79"/>
      <c r="J761" s="79"/>
      <c r="K761" s="79"/>
      <c r="L761" s="81"/>
      <c r="M761" s="81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</row>
    <row r="762" spans="1:33" ht="19.5" customHeight="1" x14ac:dyDescent="0.25">
      <c r="A762" s="79"/>
      <c r="B762" s="79"/>
      <c r="C762" s="79"/>
      <c r="D762" s="79"/>
      <c r="E762" s="79"/>
      <c r="F762" s="79"/>
      <c r="G762" s="80"/>
      <c r="H762" s="79"/>
      <c r="I762" s="79"/>
      <c r="J762" s="79"/>
      <c r="K762" s="79"/>
      <c r="L762" s="81"/>
      <c r="M762" s="81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</row>
    <row r="763" spans="1:33" ht="19.5" customHeight="1" x14ac:dyDescent="0.25">
      <c r="A763" s="79"/>
      <c r="B763" s="79"/>
      <c r="C763" s="79"/>
      <c r="D763" s="79"/>
      <c r="E763" s="79"/>
      <c r="F763" s="79"/>
      <c r="G763" s="80"/>
      <c r="H763" s="79"/>
      <c r="I763" s="79"/>
      <c r="J763" s="79"/>
      <c r="K763" s="79"/>
      <c r="L763" s="81"/>
      <c r="M763" s="81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</row>
    <row r="764" spans="1:33" ht="19.5" customHeight="1" x14ac:dyDescent="0.25">
      <c r="A764" s="79"/>
      <c r="B764" s="79"/>
      <c r="C764" s="79"/>
      <c r="D764" s="79"/>
      <c r="E764" s="79"/>
      <c r="F764" s="79"/>
      <c r="G764" s="80"/>
      <c r="H764" s="79"/>
      <c r="I764" s="79"/>
      <c r="J764" s="79"/>
      <c r="K764" s="79"/>
      <c r="L764" s="81"/>
      <c r="M764" s="81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</row>
    <row r="765" spans="1:33" ht="19.5" customHeight="1" x14ac:dyDescent="0.25">
      <c r="A765" s="79"/>
      <c r="B765" s="79"/>
      <c r="C765" s="79"/>
      <c r="D765" s="79"/>
      <c r="E765" s="79"/>
      <c r="F765" s="79"/>
      <c r="G765" s="80"/>
      <c r="H765" s="79"/>
      <c r="I765" s="79"/>
      <c r="J765" s="79"/>
      <c r="K765" s="79"/>
      <c r="L765" s="81"/>
      <c r="M765" s="81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</row>
    <row r="766" spans="1:33" ht="19.5" customHeight="1" x14ac:dyDescent="0.25">
      <c r="A766" s="79"/>
      <c r="B766" s="79"/>
      <c r="C766" s="79"/>
      <c r="D766" s="79"/>
      <c r="E766" s="79"/>
      <c r="F766" s="79"/>
      <c r="G766" s="80"/>
      <c r="H766" s="79"/>
      <c r="I766" s="79"/>
      <c r="J766" s="79"/>
      <c r="K766" s="79"/>
      <c r="L766" s="81"/>
      <c r="M766" s="81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</row>
    <row r="767" spans="1:33" ht="19.5" customHeight="1" x14ac:dyDescent="0.25">
      <c r="A767" s="79"/>
      <c r="B767" s="79"/>
      <c r="C767" s="79"/>
      <c r="D767" s="79"/>
      <c r="E767" s="79"/>
      <c r="F767" s="79"/>
      <c r="G767" s="80"/>
      <c r="H767" s="79"/>
      <c r="I767" s="79"/>
      <c r="J767" s="79"/>
      <c r="K767" s="79"/>
      <c r="L767" s="81"/>
      <c r="M767" s="81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</row>
    <row r="768" spans="1:33" ht="19.5" customHeight="1" x14ac:dyDescent="0.25">
      <c r="A768" s="79"/>
      <c r="B768" s="79"/>
      <c r="C768" s="79"/>
      <c r="D768" s="79"/>
      <c r="E768" s="79"/>
      <c r="F768" s="79"/>
      <c r="G768" s="80"/>
      <c r="H768" s="79"/>
      <c r="I768" s="79"/>
      <c r="J768" s="79"/>
      <c r="K768" s="79"/>
      <c r="L768" s="81"/>
      <c r="M768" s="81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</row>
    <row r="769" spans="1:33" ht="19.5" customHeight="1" x14ac:dyDescent="0.25">
      <c r="A769" s="79"/>
      <c r="B769" s="79"/>
      <c r="C769" s="79"/>
      <c r="D769" s="79"/>
      <c r="E769" s="79"/>
      <c r="F769" s="79"/>
      <c r="G769" s="80"/>
      <c r="H769" s="79"/>
      <c r="I769" s="79"/>
      <c r="J769" s="79"/>
      <c r="K769" s="79"/>
      <c r="L769" s="81"/>
      <c r="M769" s="81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</row>
    <row r="770" spans="1:33" ht="19.5" customHeight="1" x14ac:dyDescent="0.25">
      <c r="A770" s="79"/>
      <c r="B770" s="79"/>
      <c r="C770" s="79"/>
      <c r="D770" s="79"/>
      <c r="E770" s="79"/>
      <c r="F770" s="79"/>
      <c r="G770" s="80"/>
      <c r="H770" s="79"/>
      <c r="I770" s="79"/>
      <c r="J770" s="79"/>
      <c r="K770" s="79"/>
      <c r="L770" s="81"/>
      <c r="M770" s="81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</row>
    <row r="771" spans="1:33" ht="19.5" customHeight="1" x14ac:dyDescent="0.25">
      <c r="A771" s="79"/>
      <c r="B771" s="79"/>
      <c r="C771" s="79"/>
      <c r="D771" s="79"/>
      <c r="E771" s="79"/>
      <c r="F771" s="79"/>
      <c r="G771" s="80"/>
      <c r="H771" s="79"/>
      <c r="I771" s="79"/>
      <c r="J771" s="79"/>
      <c r="K771" s="79"/>
      <c r="L771" s="81"/>
      <c r="M771" s="81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</row>
    <row r="772" spans="1:33" ht="19.5" customHeight="1" x14ac:dyDescent="0.25">
      <c r="A772" s="79"/>
      <c r="B772" s="79"/>
      <c r="C772" s="79"/>
      <c r="D772" s="79"/>
      <c r="E772" s="79"/>
      <c r="F772" s="79"/>
      <c r="G772" s="80"/>
      <c r="H772" s="79"/>
      <c r="I772" s="79"/>
      <c r="J772" s="79"/>
      <c r="K772" s="79"/>
      <c r="L772" s="81"/>
      <c r="M772" s="81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</row>
    <row r="773" spans="1:33" ht="19.5" customHeight="1" x14ac:dyDescent="0.25">
      <c r="A773" s="79"/>
      <c r="B773" s="79"/>
      <c r="C773" s="79"/>
      <c r="D773" s="79"/>
      <c r="E773" s="79"/>
      <c r="F773" s="79"/>
      <c r="G773" s="80"/>
      <c r="H773" s="79"/>
      <c r="I773" s="79"/>
      <c r="J773" s="79"/>
      <c r="K773" s="79"/>
      <c r="L773" s="81"/>
      <c r="M773" s="81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</row>
    <row r="774" spans="1:33" ht="19.5" customHeight="1" x14ac:dyDescent="0.25">
      <c r="A774" s="79"/>
      <c r="B774" s="79"/>
      <c r="C774" s="79"/>
      <c r="D774" s="79"/>
      <c r="E774" s="79"/>
      <c r="F774" s="79"/>
      <c r="G774" s="80"/>
      <c r="H774" s="79"/>
      <c r="I774" s="79"/>
      <c r="J774" s="79"/>
      <c r="K774" s="79"/>
      <c r="L774" s="81"/>
      <c r="M774" s="81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</row>
    <row r="775" spans="1:33" ht="19.5" customHeight="1" x14ac:dyDescent="0.25">
      <c r="A775" s="79"/>
      <c r="B775" s="79"/>
      <c r="C775" s="79"/>
      <c r="D775" s="79"/>
      <c r="E775" s="79"/>
      <c r="F775" s="79"/>
      <c r="G775" s="80"/>
      <c r="H775" s="79"/>
      <c r="I775" s="79"/>
      <c r="J775" s="79"/>
      <c r="K775" s="79"/>
      <c r="L775" s="81"/>
      <c r="M775" s="81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</row>
    <row r="776" spans="1:33" ht="19.5" customHeight="1" x14ac:dyDescent="0.25">
      <c r="A776" s="79"/>
      <c r="B776" s="79"/>
      <c r="C776" s="79"/>
      <c r="D776" s="79"/>
      <c r="E776" s="79"/>
      <c r="F776" s="79"/>
      <c r="G776" s="80"/>
      <c r="H776" s="79"/>
      <c r="I776" s="79"/>
      <c r="J776" s="79"/>
      <c r="K776" s="79"/>
      <c r="L776" s="81"/>
      <c r="M776" s="81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</row>
    <row r="777" spans="1:33" ht="19.5" customHeight="1" x14ac:dyDescent="0.25">
      <c r="A777" s="79"/>
      <c r="B777" s="79"/>
      <c r="C777" s="79"/>
      <c r="D777" s="79"/>
      <c r="E777" s="79"/>
      <c r="F777" s="79"/>
      <c r="G777" s="80"/>
      <c r="H777" s="79"/>
      <c r="I777" s="79"/>
      <c r="J777" s="79"/>
      <c r="K777" s="79"/>
      <c r="L777" s="81"/>
      <c r="M777" s="81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</row>
    <row r="778" spans="1:33" ht="19.5" customHeight="1" x14ac:dyDescent="0.25">
      <c r="A778" s="79"/>
      <c r="B778" s="79"/>
      <c r="C778" s="79"/>
      <c r="D778" s="79"/>
      <c r="E778" s="79"/>
      <c r="F778" s="79"/>
      <c r="G778" s="80"/>
      <c r="H778" s="79"/>
      <c r="I778" s="79"/>
      <c r="J778" s="79"/>
      <c r="K778" s="79"/>
      <c r="L778" s="81"/>
      <c r="M778" s="81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</row>
    <row r="779" spans="1:33" ht="19.5" customHeight="1" x14ac:dyDescent="0.25">
      <c r="A779" s="79"/>
      <c r="B779" s="79"/>
      <c r="C779" s="79"/>
      <c r="D779" s="79"/>
      <c r="E779" s="79"/>
      <c r="F779" s="79"/>
      <c r="G779" s="80"/>
      <c r="H779" s="79"/>
      <c r="I779" s="79"/>
      <c r="J779" s="79"/>
      <c r="K779" s="79"/>
      <c r="L779" s="81"/>
      <c r="M779" s="81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</row>
    <row r="780" spans="1:33" ht="19.5" customHeight="1" x14ac:dyDescent="0.25">
      <c r="A780" s="79"/>
      <c r="B780" s="79"/>
      <c r="C780" s="79"/>
      <c r="D780" s="79"/>
      <c r="E780" s="79"/>
      <c r="F780" s="79"/>
      <c r="G780" s="80"/>
      <c r="H780" s="79"/>
      <c r="I780" s="79"/>
      <c r="J780" s="79"/>
      <c r="K780" s="79"/>
      <c r="L780" s="81"/>
      <c r="M780" s="81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</row>
    <row r="781" spans="1:33" ht="19.5" customHeight="1" x14ac:dyDescent="0.25">
      <c r="A781" s="79"/>
      <c r="B781" s="79"/>
      <c r="C781" s="79"/>
      <c r="D781" s="79"/>
      <c r="E781" s="79"/>
      <c r="F781" s="79"/>
      <c r="G781" s="80"/>
      <c r="H781" s="79"/>
      <c r="I781" s="79"/>
      <c r="J781" s="79"/>
      <c r="K781" s="79"/>
      <c r="L781" s="81"/>
      <c r="M781" s="81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</row>
    <row r="782" spans="1:33" ht="19.5" customHeight="1" x14ac:dyDescent="0.25">
      <c r="A782" s="79"/>
      <c r="B782" s="79"/>
      <c r="C782" s="79"/>
      <c r="D782" s="79"/>
      <c r="E782" s="79"/>
      <c r="F782" s="79"/>
      <c r="G782" s="80"/>
      <c r="H782" s="79"/>
      <c r="I782" s="79"/>
      <c r="J782" s="79"/>
      <c r="K782" s="79"/>
      <c r="L782" s="81"/>
      <c r="M782" s="81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</row>
    <row r="783" spans="1:33" ht="19.5" customHeight="1" x14ac:dyDescent="0.25">
      <c r="A783" s="79"/>
      <c r="B783" s="79"/>
      <c r="C783" s="79"/>
      <c r="D783" s="79"/>
      <c r="E783" s="79"/>
      <c r="F783" s="79"/>
      <c r="G783" s="80"/>
      <c r="H783" s="79"/>
      <c r="I783" s="79"/>
      <c r="J783" s="79"/>
      <c r="K783" s="79"/>
      <c r="L783" s="81"/>
      <c r="M783" s="81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</row>
    <row r="784" spans="1:33" ht="19.5" customHeight="1" x14ac:dyDescent="0.25">
      <c r="A784" s="79"/>
      <c r="B784" s="79"/>
      <c r="C784" s="79"/>
      <c r="D784" s="79"/>
      <c r="E784" s="79"/>
      <c r="F784" s="79"/>
      <c r="G784" s="80"/>
      <c r="H784" s="79"/>
      <c r="I784" s="79"/>
      <c r="J784" s="79"/>
      <c r="K784" s="79"/>
      <c r="L784" s="81"/>
      <c r="M784" s="81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</row>
    <row r="785" spans="1:33" ht="19.5" customHeight="1" x14ac:dyDescent="0.25">
      <c r="A785" s="79"/>
      <c r="B785" s="79"/>
      <c r="C785" s="79"/>
      <c r="D785" s="79"/>
      <c r="E785" s="79"/>
      <c r="F785" s="79"/>
      <c r="G785" s="80"/>
      <c r="H785" s="79"/>
      <c r="I785" s="79"/>
      <c r="J785" s="79"/>
      <c r="K785" s="79"/>
      <c r="L785" s="81"/>
      <c r="M785" s="81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</row>
    <row r="786" spans="1:33" ht="19.5" customHeight="1" x14ac:dyDescent="0.25">
      <c r="A786" s="79"/>
      <c r="B786" s="79"/>
      <c r="C786" s="79"/>
      <c r="D786" s="79"/>
      <c r="E786" s="79"/>
      <c r="F786" s="79"/>
      <c r="G786" s="80"/>
      <c r="H786" s="79"/>
      <c r="I786" s="79"/>
      <c r="J786" s="79"/>
      <c r="K786" s="79"/>
      <c r="L786" s="81"/>
      <c r="M786" s="81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</row>
    <row r="787" spans="1:33" ht="19.5" customHeight="1" x14ac:dyDescent="0.25">
      <c r="A787" s="79"/>
      <c r="B787" s="79"/>
      <c r="C787" s="79"/>
      <c r="D787" s="79"/>
      <c r="E787" s="79"/>
      <c r="F787" s="79"/>
      <c r="G787" s="80"/>
      <c r="H787" s="79"/>
      <c r="I787" s="79"/>
      <c r="J787" s="79"/>
      <c r="K787" s="79"/>
      <c r="L787" s="81"/>
      <c r="M787" s="81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</row>
    <row r="788" spans="1:33" ht="19.5" customHeight="1" x14ac:dyDescent="0.25">
      <c r="A788" s="79"/>
      <c r="B788" s="79"/>
      <c r="C788" s="79"/>
      <c r="D788" s="79"/>
      <c r="E788" s="79"/>
      <c r="F788" s="79"/>
      <c r="G788" s="80"/>
      <c r="H788" s="79"/>
      <c r="I788" s="79"/>
      <c r="J788" s="79"/>
      <c r="K788" s="79"/>
      <c r="L788" s="81"/>
      <c r="M788" s="81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</row>
    <row r="789" spans="1:33" ht="19.5" customHeight="1" x14ac:dyDescent="0.25">
      <c r="A789" s="79"/>
      <c r="B789" s="79"/>
      <c r="C789" s="79"/>
      <c r="D789" s="79"/>
      <c r="E789" s="79"/>
      <c r="F789" s="79"/>
      <c r="G789" s="80"/>
      <c r="H789" s="79"/>
      <c r="I789" s="79"/>
      <c r="J789" s="79"/>
      <c r="K789" s="79"/>
      <c r="L789" s="81"/>
      <c r="M789" s="81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</row>
    <row r="790" spans="1:33" ht="19.5" customHeight="1" x14ac:dyDescent="0.25">
      <c r="A790" s="79"/>
      <c r="B790" s="79"/>
      <c r="C790" s="79"/>
      <c r="D790" s="79"/>
      <c r="E790" s="79"/>
      <c r="F790" s="79"/>
      <c r="G790" s="80"/>
      <c r="H790" s="79"/>
      <c r="I790" s="79"/>
      <c r="J790" s="79"/>
      <c r="K790" s="79"/>
      <c r="L790" s="81"/>
      <c r="M790" s="81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</row>
    <row r="791" spans="1:33" ht="19.5" customHeight="1" x14ac:dyDescent="0.25">
      <c r="A791" s="79"/>
      <c r="B791" s="79"/>
      <c r="C791" s="79"/>
      <c r="D791" s="79"/>
      <c r="E791" s="79"/>
      <c r="F791" s="79"/>
      <c r="G791" s="80"/>
      <c r="H791" s="79"/>
      <c r="I791" s="79"/>
      <c r="J791" s="79"/>
      <c r="K791" s="79"/>
      <c r="L791" s="81"/>
      <c r="M791" s="81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</row>
    <row r="792" spans="1:33" ht="19.5" customHeight="1" x14ac:dyDescent="0.25">
      <c r="A792" s="79"/>
      <c r="B792" s="79"/>
      <c r="C792" s="79"/>
      <c r="D792" s="79"/>
      <c r="E792" s="79"/>
      <c r="F792" s="79"/>
      <c r="G792" s="80"/>
      <c r="H792" s="79"/>
      <c r="I792" s="79"/>
      <c r="J792" s="79"/>
      <c r="K792" s="79"/>
      <c r="L792" s="81"/>
      <c r="M792" s="81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</row>
    <row r="793" spans="1:33" ht="19.5" customHeight="1" x14ac:dyDescent="0.25">
      <c r="A793" s="79"/>
      <c r="B793" s="79"/>
      <c r="C793" s="79"/>
      <c r="D793" s="79"/>
      <c r="E793" s="79"/>
      <c r="F793" s="79"/>
      <c r="G793" s="80"/>
      <c r="H793" s="79"/>
      <c r="I793" s="79"/>
      <c r="J793" s="79"/>
      <c r="K793" s="79"/>
      <c r="L793" s="81"/>
      <c r="M793" s="81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</row>
    <row r="794" spans="1:33" ht="19.5" customHeight="1" x14ac:dyDescent="0.25">
      <c r="A794" s="79"/>
      <c r="B794" s="79"/>
      <c r="C794" s="79"/>
      <c r="D794" s="79"/>
      <c r="E794" s="79"/>
      <c r="F794" s="79"/>
      <c r="G794" s="80"/>
      <c r="H794" s="79"/>
      <c r="I794" s="79"/>
      <c r="J794" s="79"/>
      <c r="K794" s="79"/>
      <c r="L794" s="81"/>
      <c r="M794" s="81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</row>
    <row r="795" spans="1:33" ht="19.5" customHeight="1" x14ac:dyDescent="0.25">
      <c r="A795" s="79"/>
      <c r="B795" s="79"/>
      <c r="C795" s="79"/>
      <c r="D795" s="79"/>
      <c r="E795" s="79"/>
      <c r="F795" s="79"/>
      <c r="G795" s="80"/>
      <c r="H795" s="79"/>
      <c r="I795" s="79"/>
      <c r="J795" s="79"/>
      <c r="K795" s="79"/>
      <c r="L795" s="81"/>
      <c r="M795" s="81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</row>
    <row r="796" spans="1:33" ht="19.5" customHeight="1" x14ac:dyDescent="0.25">
      <c r="A796" s="79"/>
      <c r="B796" s="79"/>
      <c r="C796" s="79"/>
      <c r="D796" s="79"/>
      <c r="E796" s="79"/>
      <c r="F796" s="79"/>
      <c r="G796" s="80"/>
      <c r="H796" s="79"/>
      <c r="I796" s="79"/>
      <c r="J796" s="79"/>
      <c r="K796" s="79"/>
      <c r="L796" s="81"/>
      <c r="M796" s="81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</row>
    <row r="797" spans="1:33" ht="19.5" customHeight="1" x14ac:dyDescent="0.25">
      <c r="A797" s="79"/>
      <c r="B797" s="79"/>
      <c r="C797" s="79"/>
      <c r="D797" s="79"/>
      <c r="E797" s="79"/>
      <c r="F797" s="79"/>
      <c r="G797" s="80"/>
      <c r="H797" s="79"/>
      <c r="I797" s="79"/>
      <c r="J797" s="79"/>
      <c r="K797" s="79"/>
      <c r="L797" s="81"/>
      <c r="M797" s="81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</row>
    <row r="798" spans="1:33" ht="19.5" customHeight="1" x14ac:dyDescent="0.25">
      <c r="A798" s="79"/>
      <c r="B798" s="79"/>
      <c r="C798" s="79"/>
      <c r="D798" s="79"/>
      <c r="E798" s="79"/>
      <c r="F798" s="79"/>
      <c r="G798" s="80"/>
      <c r="H798" s="79"/>
      <c r="I798" s="79"/>
      <c r="J798" s="79"/>
      <c r="K798" s="79"/>
      <c r="L798" s="81"/>
      <c r="M798" s="81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</row>
    <row r="799" spans="1:33" ht="19.5" customHeight="1" x14ac:dyDescent="0.25">
      <c r="A799" s="79"/>
      <c r="B799" s="79"/>
      <c r="C799" s="79"/>
      <c r="D799" s="79"/>
      <c r="E799" s="79"/>
      <c r="F799" s="79"/>
      <c r="G799" s="80"/>
      <c r="H799" s="79"/>
      <c r="I799" s="79"/>
      <c r="J799" s="79"/>
      <c r="K799" s="79"/>
      <c r="L799" s="81"/>
      <c r="M799" s="81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</row>
    <row r="800" spans="1:33" ht="19.5" customHeight="1" x14ac:dyDescent="0.25">
      <c r="A800" s="79"/>
      <c r="B800" s="79"/>
      <c r="C800" s="79"/>
      <c r="D800" s="79"/>
      <c r="E800" s="79"/>
      <c r="F800" s="79"/>
      <c r="G800" s="80"/>
      <c r="H800" s="79"/>
      <c r="I800" s="79"/>
      <c r="J800" s="79"/>
      <c r="K800" s="79"/>
      <c r="L800" s="81"/>
      <c r="M800" s="81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</row>
    <row r="801" spans="1:33" ht="19.5" customHeight="1" x14ac:dyDescent="0.25">
      <c r="A801" s="79"/>
      <c r="B801" s="79"/>
      <c r="C801" s="79"/>
      <c r="D801" s="79"/>
      <c r="E801" s="79"/>
      <c r="F801" s="79"/>
      <c r="G801" s="80"/>
      <c r="H801" s="79"/>
      <c r="I801" s="79"/>
      <c r="J801" s="79"/>
      <c r="K801" s="79"/>
      <c r="L801" s="81"/>
      <c r="M801" s="81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</row>
    <row r="802" spans="1:33" ht="19.5" customHeight="1" x14ac:dyDescent="0.25">
      <c r="A802" s="79"/>
      <c r="B802" s="79"/>
      <c r="C802" s="79"/>
      <c r="D802" s="79"/>
      <c r="E802" s="79"/>
      <c r="F802" s="79"/>
      <c r="G802" s="80"/>
      <c r="H802" s="79"/>
      <c r="I802" s="79"/>
      <c r="J802" s="79"/>
      <c r="K802" s="79"/>
      <c r="L802" s="81"/>
      <c r="M802" s="81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</row>
    <row r="803" spans="1:33" ht="19.5" customHeight="1" x14ac:dyDescent="0.25">
      <c r="A803" s="79"/>
      <c r="B803" s="79"/>
      <c r="C803" s="79"/>
      <c r="D803" s="79"/>
      <c r="E803" s="79"/>
      <c r="F803" s="79"/>
      <c r="G803" s="80"/>
      <c r="H803" s="79"/>
      <c r="I803" s="79"/>
      <c r="J803" s="79"/>
      <c r="K803" s="79"/>
      <c r="L803" s="81"/>
      <c r="M803" s="81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</row>
    <row r="804" spans="1:33" ht="19.5" customHeight="1" x14ac:dyDescent="0.25">
      <c r="A804" s="79"/>
      <c r="B804" s="79"/>
      <c r="C804" s="79"/>
      <c r="D804" s="79"/>
      <c r="E804" s="79"/>
      <c r="F804" s="79"/>
      <c r="G804" s="80"/>
      <c r="H804" s="79"/>
      <c r="I804" s="79"/>
      <c r="J804" s="79"/>
      <c r="K804" s="79"/>
      <c r="L804" s="81"/>
      <c r="M804" s="81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</row>
    <row r="805" spans="1:33" ht="19.5" customHeight="1" x14ac:dyDescent="0.25">
      <c r="A805" s="79"/>
      <c r="B805" s="79"/>
      <c r="C805" s="79"/>
      <c r="D805" s="79"/>
      <c r="E805" s="79"/>
      <c r="F805" s="79"/>
      <c r="G805" s="80"/>
      <c r="H805" s="79"/>
      <c r="I805" s="79"/>
      <c r="J805" s="79"/>
      <c r="K805" s="79"/>
      <c r="L805" s="81"/>
      <c r="M805" s="81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</row>
    <row r="806" spans="1:33" ht="19.5" customHeight="1" x14ac:dyDescent="0.25">
      <c r="A806" s="79"/>
      <c r="B806" s="79"/>
      <c r="C806" s="79"/>
      <c r="D806" s="79"/>
      <c r="E806" s="79"/>
      <c r="F806" s="79"/>
      <c r="G806" s="80"/>
      <c r="H806" s="79"/>
      <c r="I806" s="79"/>
      <c r="J806" s="79"/>
      <c r="K806" s="79"/>
      <c r="L806" s="81"/>
      <c r="M806" s="81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</row>
    <row r="807" spans="1:33" ht="19.5" customHeight="1" x14ac:dyDescent="0.25">
      <c r="A807" s="79"/>
      <c r="B807" s="79"/>
      <c r="C807" s="79"/>
      <c r="D807" s="79"/>
      <c r="E807" s="79"/>
      <c r="F807" s="79"/>
      <c r="G807" s="80"/>
      <c r="H807" s="79"/>
      <c r="I807" s="79"/>
      <c r="J807" s="79"/>
      <c r="K807" s="79"/>
      <c r="L807" s="81"/>
      <c r="M807" s="81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</row>
    <row r="808" spans="1:33" ht="19.5" customHeight="1" x14ac:dyDescent="0.25">
      <c r="A808" s="79"/>
      <c r="B808" s="79"/>
      <c r="C808" s="79"/>
      <c r="D808" s="79"/>
      <c r="E808" s="79"/>
      <c r="F808" s="79"/>
      <c r="G808" s="80"/>
      <c r="H808" s="79"/>
      <c r="I808" s="79"/>
      <c r="J808" s="79"/>
      <c r="K808" s="79"/>
      <c r="L808" s="81"/>
      <c r="M808" s="81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</row>
    <row r="809" spans="1:33" ht="19.5" customHeight="1" x14ac:dyDescent="0.25">
      <c r="A809" s="79"/>
      <c r="B809" s="79"/>
      <c r="C809" s="79"/>
      <c r="D809" s="79"/>
      <c r="E809" s="79"/>
      <c r="F809" s="79"/>
      <c r="G809" s="80"/>
      <c r="H809" s="79"/>
      <c r="I809" s="79"/>
      <c r="J809" s="79"/>
      <c r="K809" s="79"/>
      <c r="L809" s="81"/>
      <c r="M809" s="81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</row>
    <row r="810" spans="1:33" ht="19.5" customHeight="1" x14ac:dyDescent="0.25">
      <c r="A810" s="79"/>
      <c r="B810" s="79"/>
      <c r="C810" s="79"/>
      <c r="D810" s="79"/>
      <c r="E810" s="79"/>
      <c r="F810" s="79"/>
      <c r="G810" s="80"/>
      <c r="H810" s="79"/>
      <c r="I810" s="79"/>
      <c r="J810" s="79"/>
      <c r="K810" s="79"/>
      <c r="L810" s="81"/>
      <c r="M810" s="81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</row>
    <row r="811" spans="1:33" ht="19.5" customHeight="1" x14ac:dyDescent="0.25">
      <c r="A811" s="79"/>
      <c r="B811" s="79"/>
      <c r="C811" s="79"/>
      <c r="D811" s="79"/>
      <c r="E811" s="79"/>
      <c r="F811" s="79"/>
      <c r="G811" s="80"/>
      <c r="H811" s="79"/>
      <c r="I811" s="79"/>
      <c r="J811" s="79"/>
      <c r="K811" s="79"/>
      <c r="L811" s="81"/>
      <c r="M811" s="81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</row>
    <row r="812" spans="1:33" ht="19.5" customHeight="1" x14ac:dyDescent="0.25">
      <c r="A812" s="79"/>
      <c r="B812" s="79"/>
      <c r="C812" s="79"/>
      <c r="D812" s="79"/>
      <c r="E812" s="79"/>
      <c r="F812" s="79"/>
      <c r="G812" s="80"/>
      <c r="H812" s="79"/>
      <c r="I812" s="79"/>
      <c r="J812" s="79"/>
      <c r="K812" s="79"/>
      <c r="L812" s="81"/>
      <c r="M812" s="81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</row>
    <row r="813" spans="1:33" ht="19.5" customHeight="1" x14ac:dyDescent="0.25">
      <c r="A813" s="79"/>
      <c r="B813" s="79"/>
      <c r="C813" s="79"/>
      <c r="D813" s="79"/>
      <c r="E813" s="79"/>
      <c r="F813" s="79"/>
      <c r="G813" s="80"/>
      <c r="H813" s="79"/>
      <c r="I813" s="79"/>
      <c r="J813" s="79"/>
      <c r="K813" s="79"/>
      <c r="L813" s="81"/>
      <c r="M813" s="81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</row>
    <row r="814" spans="1:33" ht="19.5" customHeight="1" x14ac:dyDescent="0.25">
      <c r="A814" s="79"/>
      <c r="B814" s="79"/>
      <c r="C814" s="79"/>
      <c r="D814" s="79"/>
      <c r="E814" s="79"/>
      <c r="F814" s="79"/>
      <c r="G814" s="80"/>
      <c r="H814" s="79"/>
      <c r="I814" s="79"/>
      <c r="J814" s="79"/>
      <c r="K814" s="79"/>
      <c r="L814" s="81"/>
      <c r="M814" s="81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</row>
    <row r="815" spans="1:33" ht="19.5" customHeight="1" x14ac:dyDescent="0.25">
      <c r="A815" s="79"/>
      <c r="B815" s="79"/>
      <c r="C815" s="79"/>
      <c r="D815" s="79"/>
      <c r="E815" s="79"/>
      <c r="F815" s="79"/>
      <c r="G815" s="80"/>
      <c r="H815" s="79"/>
      <c r="I815" s="79"/>
      <c r="J815" s="79"/>
      <c r="K815" s="79"/>
      <c r="L815" s="81"/>
      <c r="M815" s="81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</row>
    <row r="816" spans="1:33" ht="19.5" customHeight="1" x14ac:dyDescent="0.25">
      <c r="A816" s="79"/>
      <c r="B816" s="79"/>
      <c r="C816" s="79"/>
      <c r="D816" s="79"/>
      <c r="E816" s="79"/>
      <c r="F816" s="79"/>
      <c r="G816" s="80"/>
      <c r="H816" s="79"/>
      <c r="I816" s="79"/>
      <c r="J816" s="79"/>
      <c r="K816" s="79"/>
      <c r="L816" s="81"/>
      <c r="M816" s="81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</row>
    <row r="817" spans="1:33" ht="19.5" customHeight="1" x14ac:dyDescent="0.25">
      <c r="A817" s="79"/>
      <c r="B817" s="79"/>
      <c r="C817" s="79"/>
      <c r="D817" s="79"/>
      <c r="E817" s="79"/>
      <c r="F817" s="79"/>
      <c r="G817" s="80"/>
      <c r="H817" s="79"/>
      <c r="I817" s="79"/>
      <c r="J817" s="79"/>
      <c r="K817" s="79"/>
      <c r="L817" s="81"/>
      <c r="M817" s="81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</row>
    <row r="818" spans="1:33" ht="19.5" customHeight="1" x14ac:dyDescent="0.25">
      <c r="A818" s="79"/>
      <c r="B818" s="79"/>
      <c r="C818" s="79"/>
      <c r="D818" s="79"/>
      <c r="E818" s="79"/>
      <c r="F818" s="79"/>
      <c r="G818" s="80"/>
      <c r="H818" s="79"/>
      <c r="I818" s="79"/>
      <c r="J818" s="79"/>
      <c r="K818" s="79"/>
      <c r="L818" s="81"/>
      <c r="M818" s="81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</row>
    <row r="819" spans="1:33" ht="19.5" customHeight="1" x14ac:dyDescent="0.25">
      <c r="A819" s="79"/>
      <c r="B819" s="79"/>
      <c r="C819" s="79"/>
      <c r="D819" s="79"/>
      <c r="E819" s="79"/>
      <c r="F819" s="79"/>
      <c r="G819" s="80"/>
      <c r="H819" s="79"/>
      <c r="I819" s="79"/>
      <c r="J819" s="79"/>
      <c r="K819" s="79"/>
      <c r="L819" s="81"/>
      <c r="M819" s="81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</row>
    <row r="820" spans="1:33" ht="19.5" customHeight="1" x14ac:dyDescent="0.25">
      <c r="A820" s="79"/>
      <c r="B820" s="79"/>
      <c r="C820" s="79"/>
      <c r="D820" s="79"/>
      <c r="E820" s="79"/>
      <c r="F820" s="79"/>
      <c r="G820" s="80"/>
      <c r="H820" s="79"/>
      <c r="I820" s="79"/>
      <c r="J820" s="79"/>
      <c r="K820" s="79"/>
      <c r="L820" s="81"/>
      <c r="M820" s="81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</row>
    <row r="821" spans="1:33" ht="19.5" customHeight="1" x14ac:dyDescent="0.25">
      <c r="A821" s="79"/>
      <c r="B821" s="79"/>
      <c r="C821" s="79"/>
      <c r="D821" s="79"/>
      <c r="E821" s="79"/>
      <c r="F821" s="79"/>
      <c r="G821" s="80"/>
      <c r="H821" s="79"/>
      <c r="I821" s="79"/>
      <c r="J821" s="79"/>
      <c r="K821" s="79"/>
      <c r="L821" s="81"/>
      <c r="M821" s="81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</row>
    <row r="822" spans="1:33" ht="19.5" customHeight="1" x14ac:dyDescent="0.25">
      <c r="A822" s="79"/>
      <c r="B822" s="79"/>
      <c r="C822" s="79"/>
      <c r="D822" s="79"/>
      <c r="E822" s="79"/>
      <c r="F822" s="79"/>
      <c r="G822" s="80"/>
      <c r="H822" s="79"/>
      <c r="I822" s="79"/>
      <c r="J822" s="79"/>
      <c r="K822" s="79"/>
      <c r="L822" s="81"/>
      <c r="M822" s="81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</row>
    <row r="823" spans="1:33" ht="19.5" customHeight="1" x14ac:dyDescent="0.25">
      <c r="A823" s="79"/>
      <c r="B823" s="79"/>
      <c r="C823" s="79"/>
      <c r="D823" s="79"/>
      <c r="E823" s="79"/>
      <c r="F823" s="79"/>
      <c r="G823" s="80"/>
      <c r="H823" s="79"/>
      <c r="I823" s="79"/>
      <c r="J823" s="79"/>
      <c r="K823" s="79"/>
      <c r="L823" s="81"/>
      <c r="M823" s="81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</row>
    <row r="824" spans="1:33" ht="19.5" customHeight="1" x14ac:dyDescent="0.25">
      <c r="A824" s="79"/>
      <c r="B824" s="79"/>
      <c r="C824" s="79"/>
      <c r="D824" s="79"/>
      <c r="E824" s="79"/>
      <c r="F824" s="79"/>
      <c r="G824" s="80"/>
      <c r="H824" s="79"/>
      <c r="I824" s="79"/>
      <c r="J824" s="79"/>
      <c r="K824" s="79"/>
      <c r="L824" s="81"/>
      <c r="M824" s="81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</row>
    <row r="825" spans="1:33" ht="19.5" customHeight="1" x14ac:dyDescent="0.25">
      <c r="A825" s="79"/>
      <c r="B825" s="79"/>
      <c r="C825" s="79"/>
      <c r="D825" s="79"/>
      <c r="E825" s="79"/>
      <c r="F825" s="79"/>
      <c r="G825" s="80"/>
      <c r="H825" s="79"/>
      <c r="I825" s="79"/>
      <c r="J825" s="79"/>
      <c r="K825" s="79"/>
      <c r="L825" s="81"/>
      <c r="M825" s="81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</row>
    <row r="826" spans="1:33" ht="19.5" customHeight="1" x14ac:dyDescent="0.25">
      <c r="A826" s="79"/>
      <c r="B826" s="79"/>
      <c r="C826" s="79"/>
      <c r="D826" s="79"/>
      <c r="E826" s="79"/>
      <c r="F826" s="79"/>
      <c r="G826" s="80"/>
      <c r="H826" s="79"/>
      <c r="I826" s="79"/>
      <c r="J826" s="79"/>
      <c r="K826" s="79"/>
      <c r="L826" s="81"/>
      <c r="M826" s="81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</row>
    <row r="827" spans="1:33" ht="19.5" customHeight="1" x14ac:dyDescent="0.25">
      <c r="A827" s="79"/>
      <c r="B827" s="79"/>
      <c r="C827" s="79"/>
      <c r="D827" s="79"/>
      <c r="E827" s="79"/>
      <c r="F827" s="79"/>
      <c r="G827" s="80"/>
      <c r="H827" s="79"/>
      <c r="I827" s="79"/>
      <c r="J827" s="79"/>
      <c r="K827" s="79"/>
      <c r="L827" s="81"/>
      <c r="M827" s="81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</row>
    <row r="828" spans="1:33" ht="19.5" customHeight="1" x14ac:dyDescent="0.25">
      <c r="A828" s="79"/>
      <c r="B828" s="79"/>
      <c r="C828" s="79"/>
      <c r="D828" s="79"/>
      <c r="E828" s="79"/>
      <c r="F828" s="79"/>
      <c r="G828" s="80"/>
      <c r="H828" s="79"/>
      <c r="I828" s="79"/>
      <c r="J828" s="79"/>
      <c r="K828" s="79"/>
      <c r="L828" s="81"/>
      <c r="M828" s="81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</row>
    <row r="829" spans="1:33" ht="19.5" customHeight="1" x14ac:dyDescent="0.25">
      <c r="A829" s="79"/>
      <c r="B829" s="79"/>
      <c r="C829" s="79"/>
      <c r="D829" s="79"/>
      <c r="E829" s="79"/>
      <c r="F829" s="79"/>
      <c r="G829" s="80"/>
      <c r="H829" s="79"/>
      <c r="I829" s="79"/>
      <c r="J829" s="79"/>
      <c r="K829" s="79"/>
      <c r="L829" s="81"/>
      <c r="M829" s="81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</row>
    <row r="830" spans="1:33" ht="19.5" customHeight="1" x14ac:dyDescent="0.25">
      <c r="A830" s="79"/>
      <c r="B830" s="79"/>
      <c r="C830" s="79"/>
      <c r="D830" s="79"/>
      <c r="E830" s="79"/>
      <c r="F830" s="79"/>
      <c r="G830" s="80"/>
      <c r="H830" s="79"/>
      <c r="I830" s="79"/>
      <c r="J830" s="79"/>
      <c r="K830" s="79"/>
      <c r="L830" s="81"/>
      <c r="M830" s="81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</row>
    <row r="831" spans="1:33" ht="19.5" customHeight="1" x14ac:dyDescent="0.25">
      <c r="A831" s="79"/>
      <c r="B831" s="79"/>
      <c r="C831" s="79"/>
      <c r="D831" s="79"/>
      <c r="E831" s="79"/>
      <c r="F831" s="79"/>
      <c r="G831" s="80"/>
      <c r="H831" s="79"/>
      <c r="I831" s="79"/>
      <c r="J831" s="79"/>
      <c r="K831" s="79"/>
      <c r="L831" s="81"/>
      <c r="M831" s="81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</row>
    <row r="832" spans="1:33" ht="19.5" customHeight="1" x14ac:dyDescent="0.25">
      <c r="A832" s="79"/>
      <c r="B832" s="79"/>
      <c r="C832" s="79"/>
      <c r="D832" s="79"/>
      <c r="E832" s="79"/>
      <c r="F832" s="79"/>
      <c r="G832" s="80"/>
      <c r="H832" s="79"/>
      <c r="I832" s="79"/>
      <c r="J832" s="79"/>
      <c r="K832" s="79"/>
      <c r="L832" s="81"/>
      <c r="M832" s="81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</row>
    <row r="833" spans="1:33" ht="19.5" customHeight="1" x14ac:dyDescent="0.25">
      <c r="A833" s="79"/>
      <c r="B833" s="79"/>
      <c r="C833" s="79"/>
      <c r="D833" s="79"/>
      <c r="E833" s="79"/>
      <c r="F833" s="79"/>
      <c r="G833" s="80"/>
      <c r="H833" s="79"/>
      <c r="I833" s="79"/>
      <c r="J833" s="79"/>
      <c r="K833" s="79"/>
      <c r="L833" s="81"/>
      <c r="M833" s="81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</row>
    <row r="834" spans="1:33" ht="19.5" customHeight="1" x14ac:dyDescent="0.25">
      <c r="A834" s="79"/>
      <c r="B834" s="79"/>
      <c r="C834" s="79"/>
      <c r="D834" s="79"/>
      <c r="E834" s="79"/>
      <c r="F834" s="79"/>
      <c r="G834" s="80"/>
      <c r="H834" s="79"/>
      <c r="I834" s="79"/>
      <c r="J834" s="79"/>
      <c r="K834" s="79"/>
      <c r="L834" s="81"/>
      <c r="M834" s="81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</row>
    <row r="835" spans="1:33" ht="19.5" customHeight="1" x14ac:dyDescent="0.25">
      <c r="A835" s="79"/>
      <c r="B835" s="79"/>
      <c r="C835" s="79"/>
      <c r="D835" s="79"/>
      <c r="E835" s="79"/>
      <c r="F835" s="79"/>
      <c r="G835" s="80"/>
      <c r="H835" s="79"/>
      <c r="I835" s="79"/>
      <c r="J835" s="79"/>
      <c r="K835" s="79"/>
      <c r="L835" s="81"/>
      <c r="M835" s="81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</row>
    <row r="836" spans="1:33" ht="19.5" customHeight="1" x14ac:dyDescent="0.25">
      <c r="A836" s="79"/>
      <c r="B836" s="79"/>
      <c r="C836" s="79"/>
      <c r="D836" s="79"/>
      <c r="E836" s="79"/>
      <c r="F836" s="79"/>
      <c r="G836" s="80"/>
      <c r="H836" s="79"/>
      <c r="I836" s="79"/>
      <c r="J836" s="79"/>
      <c r="K836" s="79"/>
      <c r="L836" s="81"/>
      <c r="M836" s="81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</row>
    <row r="837" spans="1:33" ht="19.5" customHeight="1" x14ac:dyDescent="0.25">
      <c r="A837" s="79"/>
      <c r="B837" s="79"/>
      <c r="C837" s="79"/>
      <c r="D837" s="79"/>
      <c r="E837" s="79"/>
      <c r="F837" s="79"/>
      <c r="G837" s="80"/>
      <c r="H837" s="79"/>
      <c r="I837" s="79"/>
      <c r="J837" s="79"/>
      <c r="K837" s="79"/>
      <c r="L837" s="81"/>
      <c r="M837" s="81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</row>
    <row r="838" spans="1:33" ht="19.5" customHeight="1" x14ac:dyDescent="0.25">
      <c r="A838" s="79"/>
      <c r="B838" s="79"/>
      <c r="C838" s="79"/>
      <c r="D838" s="79"/>
      <c r="E838" s="79"/>
      <c r="F838" s="79"/>
      <c r="G838" s="80"/>
      <c r="H838" s="79"/>
      <c r="I838" s="79"/>
      <c r="J838" s="79"/>
      <c r="K838" s="79"/>
      <c r="L838" s="81"/>
      <c r="M838" s="81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</row>
    <row r="839" spans="1:33" ht="19.5" customHeight="1" x14ac:dyDescent="0.25">
      <c r="A839" s="79"/>
      <c r="B839" s="79"/>
      <c r="C839" s="79"/>
      <c r="D839" s="79"/>
      <c r="E839" s="79"/>
      <c r="F839" s="79"/>
      <c r="G839" s="80"/>
      <c r="H839" s="79"/>
      <c r="I839" s="79"/>
      <c r="J839" s="79"/>
      <c r="K839" s="79"/>
      <c r="L839" s="81"/>
      <c r="M839" s="81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</row>
    <row r="840" spans="1:33" ht="19.5" customHeight="1" x14ac:dyDescent="0.25">
      <c r="A840" s="79"/>
      <c r="B840" s="79"/>
      <c r="C840" s="79"/>
      <c r="D840" s="79"/>
      <c r="E840" s="79"/>
      <c r="F840" s="79"/>
      <c r="G840" s="80"/>
      <c r="H840" s="79"/>
      <c r="I840" s="79"/>
      <c r="J840" s="79"/>
      <c r="K840" s="79"/>
      <c r="L840" s="81"/>
      <c r="M840" s="81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</row>
    <row r="841" spans="1:33" ht="19.5" customHeight="1" x14ac:dyDescent="0.25">
      <c r="A841" s="79"/>
      <c r="B841" s="79"/>
      <c r="C841" s="79"/>
      <c r="D841" s="79"/>
      <c r="E841" s="79"/>
      <c r="F841" s="79"/>
      <c r="G841" s="80"/>
      <c r="H841" s="79"/>
      <c r="I841" s="79"/>
      <c r="J841" s="79"/>
      <c r="K841" s="79"/>
      <c r="L841" s="81"/>
      <c r="M841" s="81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</row>
    <row r="842" spans="1:33" ht="19.5" customHeight="1" x14ac:dyDescent="0.25">
      <c r="A842" s="79"/>
      <c r="B842" s="79"/>
      <c r="C842" s="79"/>
      <c r="D842" s="79"/>
      <c r="E842" s="79"/>
      <c r="F842" s="79"/>
      <c r="G842" s="80"/>
      <c r="H842" s="79"/>
      <c r="I842" s="79"/>
      <c r="J842" s="79"/>
      <c r="K842" s="79"/>
      <c r="L842" s="81"/>
      <c r="M842" s="81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</row>
    <row r="843" spans="1:33" ht="19.5" customHeight="1" x14ac:dyDescent="0.25">
      <c r="A843" s="79"/>
      <c r="B843" s="79"/>
      <c r="C843" s="79"/>
      <c r="D843" s="79"/>
      <c r="E843" s="79"/>
      <c r="F843" s="79"/>
      <c r="G843" s="80"/>
      <c r="H843" s="79"/>
      <c r="I843" s="79"/>
      <c r="J843" s="79"/>
      <c r="K843" s="79"/>
      <c r="L843" s="81"/>
      <c r="M843" s="81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</row>
    <row r="844" spans="1:33" ht="19.5" customHeight="1" x14ac:dyDescent="0.25">
      <c r="A844" s="79"/>
      <c r="B844" s="79"/>
      <c r="C844" s="79"/>
      <c r="D844" s="79"/>
      <c r="E844" s="79"/>
      <c r="F844" s="79"/>
      <c r="G844" s="80"/>
      <c r="H844" s="79"/>
      <c r="I844" s="79"/>
      <c r="J844" s="79"/>
      <c r="K844" s="79"/>
      <c r="L844" s="81"/>
      <c r="M844" s="81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</row>
    <row r="845" spans="1:33" ht="19.5" customHeight="1" x14ac:dyDescent="0.25">
      <c r="A845" s="79"/>
      <c r="B845" s="79"/>
      <c r="C845" s="79"/>
      <c r="D845" s="79"/>
      <c r="E845" s="79"/>
      <c r="F845" s="79"/>
      <c r="G845" s="80"/>
      <c r="H845" s="79"/>
      <c r="I845" s="79"/>
      <c r="J845" s="79"/>
      <c r="K845" s="79"/>
      <c r="L845" s="81"/>
      <c r="M845" s="81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</row>
    <row r="846" spans="1:33" ht="19.5" customHeight="1" x14ac:dyDescent="0.25">
      <c r="A846" s="79"/>
      <c r="B846" s="79"/>
      <c r="C846" s="79"/>
      <c r="D846" s="79"/>
      <c r="E846" s="79"/>
      <c r="F846" s="79"/>
      <c r="G846" s="80"/>
      <c r="H846" s="79"/>
      <c r="I846" s="79"/>
      <c r="J846" s="79"/>
      <c r="K846" s="79"/>
      <c r="L846" s="81"/>
      <c r="M846" s="81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</row>
    <row r="847" spans="1:33" ht="19.5" customHeight="1" x14ac:dyDescent="0.25">
      <c r="A847" s="79"/>
      <c r="B847" s="79"/>
      <c r="C847" s="79"/>
      <c r="D847" s="79"/>
      <c r="E847" s="79"/>
      <c r="F847" s="79"/>
      <c r="G847" s="80"/>
      <c r="H847" s="79"/>
      <c r="I847" s="79"/>
      <c r="J847" s="79"/>
      <c r="K847" s="79"/>
      <c r="L847" s="81"/>
      <c r="M847" s="81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</row>
    <row r="848" spans="1:33" ht="19.5" customHeight="1" x14ac:dyDescent="0.25">
      <c r="A848" s="79"/>
      <c r="B848" s="79"/>
      <c r="C848" s="79"/>
      <c r="D848" s="79"/>
      <c r="E848" s="79"/>
      <c r="F848" s="79"/>
      <c r="G848" s="80"/>
      <c r="H848" s="79"/>
      <c r="I848" s="79"/>
      <c r="J848" s="79"/>
      <c r="K848" s="79"/>
      <c r="L848" s="81"/>
      <c r="M848" s="81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</row>
    <row r="849" spans="1:33" ht="19.5" customHeight="1" x14ac:dyDescent="0.25">
      <c r="A849" s="79"/>
      <c r="B849" s="79"/>
      <c r="C849" s="79"/>
      <c r="D849" s="79"/>
      <c r="E849" s="79"/>
      <c r="F849" s="79"/>
      <c r="G849" s="80"/>
      <c r="H849" s="79"/>
      <c r="I849" s="79"/>
      <c r="J849" s="79"/>
      <c r="K849" s="79"/>
      <c r="L849" s="81"/>
      <c r="M849" s="81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</row>
    <row r="850" spans="1:33" ht="19.5" customHeight="1" x14ac:dyDescent="0.25">
      <c r="A850" s="79"/>
      <c r="B850" s="79"/>
      <c r="C850" s="79"/>
      <c r="D850" s="79"/>
      <c r="E850" s="79"/>
      <c r="F850" s="79"/>
      <c r="G850" s="80"/>
      <c r="H850" s="79"/>
      <c r="I850" s="79"/>
      <c r="J850" s="79"/>
      <c r="K850" s="79"/>
      <c r="L850" s="81"/>
      <c r="M850" s="81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</row>
    <row r="851" spans="1:33" ht="19.5" customHeight="1" x14ac:dyDescent="0.25">
      <c r="A851" s="79"/>
      <c r="B851" s="79"/>
      <c r="C851" s="79"/>
      <c r="D851" s="79"/>
      <c r="E851" s="79"/>
      <c r="F851" s="79"/>
      <c r="G851" s="80"/>
      <c r="H851" s="79"/>
      <c r="I851" s="79"/>
      <c r="J851" s="79"/>
      <c r="K851" s="79"/>
      <c r="L851" s="81"/>
      <c r="M851" s="81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</row>
    <row r="852" spans="1:33" ht="19.5" customHeight="1" x14ac:dyDescent="0.25">
      <c r="A852" s="79"/>
      <c r="B852" s="79"/>
      <c r="C852" s="79"/>
      <c r="D852" s="79"/>
      <c r="E852" s="79"/>
      <c r="F852" s="79"/>
      <c r="G852" s="80"/>
      <c r="H852" s="79"/>
      <c r="I852" s="79"/>
      <c r="J852" s="79"/>
      <c r="K852" s="79"/>
      <c r="L852" s="81"/>
      <c r="M852" s="81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</row>
    <row r="853" spans="1:33" ht="19.5" customHeight="1" x14ac:dyDescent="0.25">
      <c r="A853" s="79"/>
      <c r="B853" s="79"/>
      <c r="C853" s="79"/>
      <c r="D853" s="79"/>
      <c r="E853" s="79"/>
      <c r="F853" s="79"/>
      <c r="G853" s="80"/>
      <c r="H853" s="79"/>
      <c r="I853" s="79"/>
      <c r="J853" s="79"/>
      <c r="K853" s="79"/>
      <c r="L853" s="81"/>
      <c r="M853" s="81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</row>
    <row r="854" spans="1:33" ht="19.5" customHeight="1" x14ac:dyDescent="0.25">
      <c r="A854" s="79"/>
      <c r="B854" s="79"/>
      <c r="C854" s="79"/>
      <c r="D854" s="79"/>
      <c r="E854" s="79"/>
      <c r="F854" s="79"/>
      <c r="G854" s="80"/>
      <c r="H854" s="79"/>
      <c r="I854" s="79"/>
      <c r="J854" s="79"/>
      <c r="K854" s="79"/>
      <c r="L854" s="81"/>
      <c r="M854" s="81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</row>
    <row r="855" spans="1:33" ht="19.5" customHeight="1" x14ac:dyDescent="0.25">
      <c r="A855" s="79"/>
      <c r="B855" s="79"/>
      <c r="C855" s="79"/>
      <c r="D855" s="79"/>
      <c r="E855" s="79"/>
      <c r="F855" s="79"/>
      <c r="G855" s="80"/>
      <c r="H855" s="79"/>
      <c r="I855" s="79"/>
      <c r="J855" s="79"/>
      <c r="K855" s="79"/>
      <c r="L855" s="81"/>
      <c r="M855" s="81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</row>
    <row r="856" spans="1:33" ht="19.5" customHeight="1" x14ac:dyDescent="0.25">
      <c r="A856" s="79"/>
      <c r="B856" s="79"/>
      <c r="C856" s="79"/>
      <c r="D856" s="79"/>
      <c r="E856" s="79"/>
      <c r="F856" s="79"/>
      <c r="G856" s="80"/>
      <c r="H856" s="79"/>
      <c r="I856" s="79"/>
      <c r="J856" s="79"/>
      <c r="K856" s="79"/>
      <c r="L856" s="81"/>
      <c r="M856" s="81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</row>
    <row r="857" spans="1:33" ht="19.5" customHeight="1" x14ac:dyDescent="0.25">
      <c r="A857" s="79"/>
      <c r="B857" s="79"/>
      <c r="C857" s="79"/>
      <c r="D857" s="79"/>
      <c r="E857" s="79"/>
      <c r="F857" s="79"/>
      <c r="G857" s="80"/>
      <c r="H857" s="79"/>
      <c r="I857" s="79"/>
      <c r="J857" s="79"/>
      <c r="K857" s="79"/>
      <c r="L857" s="81"/>
      <c r="M857" s="81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</row>
    <row r="858" spans="1:33" ht="19.5" customHeight="1" x14ac:dyDescent="0.25">
      <c r="A858" s="79"/>
      <c r="B858" s="79"/>
      <c r="C858" s="79"/>
      <c r="D858" s="79"/>
      <c r="E858" s="79"/>
      <c r="F858" s="79"/>
      <c r="G858" s="80"/>
      <c r="H858" s="79"/>
      <c r="I858" s="79"/>
      <c r="J858" s="79"/>
      <c r="K858" s="79"/>
      <c r="L858" s="81"/>
      <c r="M858" s="81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</row>
    <row r="859" spans="1:33" ht="19.5" customHeight="1" x14ac:dyDescent="0.25">
      <c r="A859" s="79"/>
      <c r="B859" s="79"/>
      <c r="C859" s="79"/>
      <c r="D859" s="79"/>
      <c r="E859" s="79"/>
      <c r="F859" s="79"/>
      <c r="G859" s="80"/>
      <c r="H859" s="79"/>
      <c r="I859" s="79"/>
      <c r="J859" s="79"/>
      <c r="K859" s="79"/>
      <c r="L859" s="81"/>
      <c r="M859" s="81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</row>
    <row r="860" spans="1:33" ht="19.5" customHeight="1" x14ac:dyDescent="0.25">
      <c r="A860" s="79"/>
      <c r="B860" s="79"/>
      <c r="C860" s="79"/>
      <c r="D860" s="79"/>
      <c r="E860" s="79"/>
      <c r="F860" s="79"/>
      <c r="G860" s="80"/>
      <c r="H860" s="79"/>
      <c r="I860" s="79"/>
      <c r="J860" s="79"/>
      <c r="K860" s="79"/>
      <c r="L860" s="81"/>
      <c r="M860" s="81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</row>
    <row r="861" spans="1:33" ht="19.5" customHeight="1" x14ac:dyDescent="0.25">
      <c r="A861" s="79"/>
      <c r="B861" s="79"/>
      <c r="C861" s="79"/>
      <c r="D861" s="79"/>
      <c r="E861" s="79"/>
      <c r="F861" s="79"/>
      <c r="G861" s="80"/>
      <c r="H861" s="79"/>
      <c r="I861" s="79"/>
      <c r="J861" s="79"/>
      <c r="K861" s="79"/>
      <c r="L861" s="81"/>
      <c r="M861" s="81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</row>
    <row r="862" spans="1:33" ht="19.5" customHeight="1" x14ac:dyDescent="0.25">
      <c r="A862" s="79"/>
      <c r="B862" s="79"/>
      <c r="C862" s="79"/>
      <c r="D862" s="79"/>
      <c r="E862" s="79"/>
      <c r="F862" s="79"/>
      <c r="G862" s="80"/>
      <c r="H862" s="79"/>
      <c r="I862" s="79"/>
      <c r="J862" s="79"/>
      <c r="K862" s="79"/>
      <c r="L862" s="81"/>
      <c r="M862" s="81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</row>
    <row r="863" spans="1:33" ht="19.5" customHeight="1" x14ac:dyDescent="0.25">
      <c r="A863" s="79"/>
      <c r="B863" s="79"/>
      <c r="C863" s="79"/>
      <c r="D863" s="79"/>
      <c r="E863" s="79"/>
      <c r="F863" s="79"/>
      <c r="G863" s="80"/>
      <c r="H863" s="79"/>
      <c r="I863" s="79"/>
      <c r="J863" s="79"/>
      <c r="K863" s="79"/>
      <c r="L863" s="81"/>
      <c r="M863" s="81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</row>
    <row r="864" spans="1:33" ht="19.5" customHeight="1" x14ac:dyDescent="0.25">
      <c r="A864" s="79"/>
      <c r="B864" s="79"/>
      <c r="C864" s="79"/>
      <c r="D864" s="79"/>
      <c r="E864" s="79"/>
      <c r="F864" s="79"/>
      <c r="G864" s="80"/>
      <c r="H864" s="79"/>
      <c r="I864" s="79"/>
      <c r="J864" s="79"/>
      <c r="K864" s="79"/>
      <c r="L864" s="81"/>
      <c r="M864" s="81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</row>
    <row r="865" spans="1:33" ht="19.5" customHeight="1" x14ac:dyDescent="0.25">
      <c r="A865" s="79"/>
      <c r="B865" s="79"/>
      <c r="C865" s="79"/>
      <c r="D865" s="79"/>
      <c r="E865" s="79"/>
      <c r="F865" s="79"/>
      <c r="G865" s="80"/>
      <c r="H865" s="79"/>
      <c r="I865" s="79"/>
      <c r="J865" s="79"/>
      <c r="K865" s="79"/>
      <c r="L865" s="81"/>
      <c r="M865" s="81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</row>
    <row r="866" spans="1:33" ht="19.5" customHeight="1" x14ac:dyDescent="0.25">
      <c r="A866" s="79"/>
      <c r="B866" s="79"/>
      <c r="C866" s="79"/>
      <c r="D866" s="79"/>
      <c r="E866" s="79"/>
      <c r="F866" s="79"/>
      <c r="G866" s="80"/>
      <c r="H866" s="79"/>
      <c r="I866" s="79"/>
      <c r="J866" s="79"/>
      <c r="K866" s="79"/>
      <c r="L866" s="81"/>
      <c r="M866" s="81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</row>
    <row r="867" spans="1:33" ht="19.5" customHeight="1" x14ac:dyDescent="0.25">
      <c r="A867" s="79"/>
      <c r="B867" s="79"/>
      <c r="C867" s="79"/>
      <c r="D867" s="79"/>
      <c r="E867" s="79"/>
      <c r="F867" s="79"/>
      <c r="G867" s="80"/>
      <c r="H867" s="79"/>
      <c r="I867" s="79"/>
      <c r="J867" s="79"/>
      <c r="K867" s="79"/>
      <c r="L867" s="81"/>
      <c r="M867" s="81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</row>
    <row r="868" spans="1:33" ht="19.5" customHeight="1" x14ac:dyDescent="0.25">
      <c r="A868" s="79"/>
      <c r="B868" s="79"/>
      <c r="C868" s="79"/>
      <c r="D868" s="79"/>
      <c r="E868" s="79"/>
      <c r="F868" s="79"/>
      <c r="G868" s="80"/>
      <c r="H868" s="79"/>
      <c r="I868" s="79"/>
      <c r="J868" s="79"/>
      <c r="K868" s="79"/>
      <c r="L868" s="81"/>
      <c r="M868" s="81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</row>
    <row r="869" spans="1:33" ht="19.5" customHeight="1" x14ac:dyDescent="0.25">
      <c r="A869" s="79"/>
      <c r="B869" s="79"/>
      <c r="C869" s="79"/>
      <c r="D869" s="79"/>
      <c r="E869" s="79"/>
      <c r="F869" s="79"/>
      <c r="G869" s="80"/>
      <c r="H869" s="79"/>
      <c r="I869" s="79"/>
      <c r="J869" s="79"/>
      <c r="K869" s="79"/>
      <c r="L869" s="81"/>
      <c r="M869" s="81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</row>
    <row r="870" spans="1:33" ht="19.5" customHeight="1" x14ac:dyDescent="0.25">
      <c r="A870" s="79"/>
      <c r="B870" s="79"/>
      <c r="C870" s="79"/>
      <c r="D870" s="79"/>
      <c r="E870" s="79"/>
      <c r="F870" s="79"/>
      <c r="G870" s="80"/>
      <c r="H870" s="79"/>
      <c r="I870" s="79"/>
      <c r="J870" s="79"/>
      <c r="K870" s="79"/>
      <c r="L870" s="81"/>
      <c r="M870" s="81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</row>
    <row r="871" spans="1:33" ht="19.5" customHeight="1" x14ac:dyDescent="0.25">
      <c r="A871" s="79"/>
      <c r="B871" s="79"/>
      <c r="C871" s="79"/>
      <c r="D871" s="79"/>
      <c r="E871" s="79"/>
      <c r="F871" s="79"/>
      <c r="G871" s="80"/>
      <c r="H871" s="79"/>
      <c r="I871" s="79"/>
      <c r="J871" s="79"/>
      <c r="K871" s="79"/>
      <c r="L871" s="81"/>
      <c r="M871" s="81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</row>
    <row r="872" spans="1:33" ht="19.5" customHeight="1" x14ac:dyDescent="0.25">
      <c r="A872" s="79"/>
      <c r="B872" s="79"/>
      <c r="C872" s="79"/>
      <c r="D872" s="79"/>
      <c r="E872" s="79"/>
      <c r="F872" s="79"/>
      <c r="G872" s="80"/>
      <c r="H872" s="79"/>
      <c r="I872" s="79"/>
      <c r="J872" s="79"/>
      <c r="K872" s="79"/>
      <c r="L872" s="81"/>
      <c r="M872" s="81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</row>
    <row r="873" spans="1:33" ht="19.5" customHeight="1" x14ac:dyDescent="0.25">
      <c r="A873" s="79"/>
      <c r="B873" s="79"/>
      <c r="C873" s="79"/>
      <c r="D873" s="79"/>
      <c r="E873" s="79"/>
      <c r="F873" s="79"/>
      <c r="G873" s="80"/>
      <c r="H873" s="79"/>
      <c r="I873" s="79"/>
      <c r="J873" s="79"/>
      <c r="K873" s="79"/>
      <c r="L873" s="81"/>
      <c r="M873" s="81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</row>
    <row r="874" spans="1:33" ht="19.5" customHeight="1" x14ac:dyDescent="0.25">
      <c r="A874" s="79"/>
      <c r="B874" s="79"/>
      <c r="C874" s="79"/>
      <c r="D874" s="79"/>
      <c r="E874" s="79"/>
      <c r="F874" s="79"/>
      <c r="G874" s="80"/>
      <c r="H874" s="79"/>
      <c r="I874" s="79"/>
      <c r="J874" s="79"/>
      <c r="K874" s="79"/>
      <c r="L874" s="81"/>
      <c r="M874" s="81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</row>
    <row r="875" spans="1:33" ht="19.5" customHeight="1" x14ac:dyDescent="0.25">
      <c r="A875" s="79"/>
      <c r="B875" s="79"/>
      <c r="C875" s="79"/>
      <c r="D875" s="79"/>
      <c r="E875" s="79"/>
      <c r="F875" s="79"/>
      <c r="G875" s="80"/>
      <c r="H875" s="79"/>
      <c r="I875" s="79"/>
      <c r="J875" s="79"/>
      <c r="K875" s="79"/>
      <c r="L875" s="81"/>
      <c r="M875" s="81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</row>
    <row r="876" spans="1:33" ht="19.5" customHeight="1" x14ac:dyDescent="0.25">
      <c r="A876" s="79"/>
      <c r="B876" s="79"/>
      <c r="C876" s="79"/>
      <c r="D876" s="79"/>
      <c r="E876" s="79"/>
      <c r="F876" s="79"/>
      <c r="G876" s="80"/>
      <c r="H876" s="79"/>
      <c r="I876" s="79"/>
      <c r="J876" s="79"/>
      <c r="K876" s="79"/>
      <c r="L876" s="81"/>
      <c r="M876" s="81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</row>
    <row r="877" spans="1:33" ht="19.5" customHeight="1" x14ac:dyDescent="0.25">
      <c r="A877" s="79"/>
      <c r="B877" s="79"/>
      <c r="C877" s="79"/>
      <c r="D877" s="79"/>
      <c r="E877" s="79"/>
      <c r="F877" s="79"/>
      <c r="G877" s="80"/>
      <c r="H877" s="79"/>
      <c r="I877" s="79"/>
      <c r="J877" s="79"/>
      <c r="K877" s="79"/>
      <c r="L877" s="81"/>
      <c r="M877" s="81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</row>
    <row r="878" spans="1:33" ht="19.5" customHeight="1" x14ac:dyDescent="0.25">
      <c r="A878" s="79"/>
      <c r="B878" s="79"/>
      <c r="C878" s="79"/>
      <c r="D878" s="79"/>
      <c r="E878" s="79"/>
      <c r="F878" s="79"/>
      <c r="G878" s="80"/>
      <c r="H878" s="79"/>
      <c r="I878" s="79"/>
      <c r="J878" s="79"/>
      <c r="K878" s="79"/>
      <c r="L878" s="81"/>
      <c r="M878" s="81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</row>
    <row r="879" spans="1:33" ht="19.5" customHeight="1" x14ac:dyDescent="0.25">
      <c r="A879" s="79"/>
      <c r="B879" s="79"/>
      <c r="C879" s="79"/>
      <c r="D879" s="79"/>
      <c r="E879" s="79"/>
      <c r="F879" s="79"/>
      <c r="G879" s="80"/>
      <c r="H879" s="79"/>
      <c r="I879" s="79"/>
      <c r="J879" s="79"/>
      <c r="K879" s="79"/>
      <c r="L879" s="81"/>
      <c r="M879" s="81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</row>
    <row r="880" spans="1:33" ht="19.5" customHeight="1" x14ac:dyDescent="0.25">
      <c r="A880" s="79"/>
      <c r="B880" s="79"/>
      <c r="C880" s="79"/>
      <c r="D880" s="79"/>
      <c r="E880" s="79"/>
      <c r="F880" s="79"/>
      <c r="G880" s="80"/>
      <c r="H880" s="79"/>
      <c r="I880" s="79"/>
      <c r="J880" s="79"/>
      <c r="K880" s="79"/>
      <c r="L880" s="81"/>
      <c r="M880" s="81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</row>
    <row r="881" spans="1:33" ht="19.5" customHeight="1" x14ac:dyDescent="0.25">
      <c r="A881" s="79"/>
      <c r="B881" s="79"/>
      <c r="C881" s="79"/>
      <c r="D881" s="79"/>
      <c r="E881" s="79"/>
      <c r="F881" s="79"/>
      <c r="G881" s="80"/>
      <c r="H881" s="79"/>
      <c r="I881" s="79"/>
      <c r="J881" s="79"/>
      <c r="K881" s="79"/>
      <c r="L881" s="81"/>
      <c r="M881" s="81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</row>
    <row r="882" spans="1:33" ht="19.5" customHeight="1" x14ac:dyDescent="0.25">
      <c r="A882" s="79"/>
      <c r="B882" s="79"/>
      <c r="C882" s="79"/>
      <c r="D882" s="79"/>
      <c r="E882" s="79"/>
      <c r="F882" s="79"/>
      <c r="G882" s="80"/>
      <c r="H882" s="79"/>
      <c r="I882" s="79"/>
      <c r="J882" s="79"/>
      <c r="K882" s="79"/>
      <c r="L882" s="81"/>
      <c r="M882" s="81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</row>
    <row r="883" spans="1:33" ht="19.5" customHeight="1" x14ac:dyDescent="0.25">
      <c r="A883" s="79"/>
      <c r="B883" s="79"/>
      <c r="C883" s="79"/>
      <c r="D883" s="79"/>
      <c r="E883" s="79"/>
      <c r="F883" s="79"/>
      <c r="G883" s="80"/>
      <c r="H883" s="79"/>
      <c r="I883" s="79"/>
      <c r="J883" s="79"/>
      <c r="K883" s="79"/>
      <c r="L883" s="81"/>
      <c r="M883" s="81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</row>
    <row r="884" spans="1:33" ht="19.5" customHeight="1" x14ac:dyDescent="0.25">
      <c r="A884" s="79"/>
      <c r="B884" s="79"/>
      <c r="C884" s="79"/>
      <c r="D884" s="79"/>
      <c r="E884" s="79"/>
      <c r="F884" s="79"/>
      <c r="G884" s="80"/>
      <c r="H884" s="79"/>
      <c r="I884" s="79"/>
      <c r="J884" s="79"/>
      <c r="K884" s="79"/>
      <c r="L884" s="81"/>
      <c r="M884" s="81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</row>
    <row r="885" spans="1:33" ht="19.5" customHeight="1" x14ac:dyDescent="0.25">
      <c r="A885" s="79"/>
      <c r="B885" s="79"/>
      <c r="C885" s="79"/>
      <c r="D885" s="79"/>
      <c r="E885" s="79"/>
      <c r="F885" s="79"/>
      <c r="G885" s="80"/>
      <c r="H885" s="79"/>
      <c r="I885" s="79"/>
      <c r="J885" s="79"/>
      <c r="K885" s="79"/>
      <c r="L885" s="81"/>
      <c r="M885" s="81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</row>
    <row r="886" spans="1:33" ht="19.5" customHeight="1" x14ac:dyDescent="0.25">
      <c r="A886" s="79"/>
      <c r="B886" s="79"/>
      <c r="C886" s="79"/>
      <c r="D886" s="79"/>
      <c r="E886" s="79"/>
      <c r="F886" s="79"/>
      <c r="G886" s="80"/>
      <c r="H886" s="79"/>
      <c r="I886" s="79"/>
      <c r="J886" s="79"/>
      <c r="K886" s="79"/>
      <c r="L886" s="81"/>
      <c r="M886" s="81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</row>
    <row r="887" spans="1:33" ht="19.5" customHeight="1" x14ac:dyDescent="0.25">
      <c r="A887" s="79"/>
      <c r="B887" s="79"/>
      <c r="C887" s="79"/>
      <c r="D887" s="79"/>
      <c r="E887" s="79"/>
      <c r="F887" s="79"/>
      <c r="G887" s="80"/>
      <c r="H887" s="79"/>
      <c r="I887" s="79"/>
      <c r="J887" s="79"/>
      <c r="K887" s="79"/>
      <c r="L887" s="81"/>
      <c r="M887" s="81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</row>
    <row r="888" spans="1:33" ht="19.5" customHeight="1" x14ac:dyDescent="0.25">
      <c r="A888" s="79"/>
      <c r="B888" s="79"/>
      <c r="C888" s="79"/>
      <c r="D888" s="79"/>
      <c r="E888" s="79"/>
      <c r="F888" s="79"/>
      <c r="G888" s="80"/>
      <c r="H888" s="79"/>
      <c r="I888" s="79"/>
      <c r="J888" s="79"/>
      <c r="K888" s="79"/>
      <c r="L888" s="81"/>
      <c r="M888" s="81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</row>
    <row r="889" spans="1:33" ht="19.5" customHeight="1" x14ac:dyDescent="0.25">
      <c r="A889" s="79"/>
      <c r="B889" s="79"/>
      <c r="C889" s="79"/>
      <c r="D889" s="79"/>
      <c r="E889" s="79"/>
      <c r="F889" s="79"/>
      <c r="G889" s="80"/>
      <c r="H889" s="79"/>
      <c r="I889" s="79"/>
      <c r="J889" s="79"/>
      <c r="K889" s="79"/>
      <c r="L889" s="81"/>
      <c r="M889" s="81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</row>
    <row r="890" spans="1:33" ht="19.5" customHeight="1" x14ac:dyDescent="0.25">
      <c r="A890" s="79"/>
      <c r="B890" s="79"/>
      <c r="C890" s="79"/>
      <c r="D890" s="79"/>
      <c r="E890" s="79"/>
      <c r="F890" s="79"/>
      <c r="G890" s="80"/>
      <c r="H890" s="79"/>
      <c r="I890" s="79"/>
      <c r="J890" s="79"/>
      <c r="K890" s="79"/>
      <c r="L890" s="81"/>
      <c r="M890" s="81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</row>
    <row r="891" spans="1:33" ht="19.5" customHeight="1" x14ac:dyDescent="0.25">
      <c r="A891" s="79"/>
      <c r="B891" s="79"/>
      <c r="C891" s="79"/>
      <c r="D891" s="79"/>
      <c r="E891" s="79"/>
      <c r="F891" s="79"/>
      <c r="G891" s="80"/>
      <c r="H891" s="79"/>
      <c r="I891" s="79"/>
      <c r="J891" s="79"/>
      <c r="K891" s="79"/>
      <c r="L891" s="81"/>
      <c r="M891" s="81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</row>
    <row r="892" spans="1:33" ht="19.5" customHeight="1" x14ac:dyDescent="0.25">
      <c r="A892" s="79"/>
      <c r="B892" s="79"/>
      <c r="C892" s="79"/>
      <c r="D892" s="79"/>
      <c r="E892" s="79"/>
      <c r="F892" s="79"/>
      <c r="G892" s="80"/>
      <c r="H892" s="79"/>
      <c r="I892" s="79"/>
      <c r="J892" s="79"/>
      <c r="K892" s="79"/>
      <c r="L892" s="81"/>
      <c r="M892" s="81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</row>
    <row r="893" spans="1:33" ht="19.5" customHeight="1" x14ac:dyDescent="0.25">
      <c r="A893" s="79"/>
      <c r="B893" s="79"/>
      <c r="C893" s="79"/>
      <c r="D893" s="79"/>
      <c r="E893" s="79"/>
      <c r="F893" s="79"/>
      <c r="G893" s="80"/>
      <c r="H893" s="79"/>
      <c r="I893" s="79"/>
      <c r="J893" s="79"/>
      <c r="K893" s="79"/>
      <c r="L893" s="81"/>
      <c r="M893" s="81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</row>
    <row r="894" spans="1:33" ht="19.5" customHeight="1" x14ac:dyDescent="0.25">
      <c r="A894" s="79"/>
      <c r="B894" s="79"/>
      <c r="C894" s="79"/>
      <c r="D894" s="79"/>
      <c r="E894" s="79"/>
      <c r="F894" s="79"/>
      <c r="G894" s="80"/>
      <c r="H894" s="79"/>
      <c r="I894" s="79"/>
      <c r="J894" s="79"/>
      <c r="K894" s="79"/>
      <c r="L894" s="81"/>
      <c r="M894" s="81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</row>
    <row r="895" spans="1:33" ht="19.5" customHeight="1" x14ac:dyDescent="0.25">
      <c r="A895" s="79"/>
      <c r="B895" s="79"/>
      <c r="C895" s="79"/>
      <c r="D895" s="79"/>
      <c r="E895" s="79"/>
      <c r="F895" s="79"/>
      <c r="G895" s="80"/>
      <c r="H895" s="79"/>
      <c r="I895" s="79"/>
      <c r="J895" s="79"/>
      <c r="K895" s="79"/>
      <c r="L895" s="81"/>
      <c r="M895" s="81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</row>
    <row r="896" spans="1:33" ht="19.5" customHeight="1" x14ac:dyDescent="0.25">
      <c r="A896" s="79"/>
      <c r="B896" s="79"/>
      <c r="C896" s="79"/>
      <c r="D896" s="79"/>
      <c r="E896" s="79"/>
      <c r="F896" s="79"/>
      <c r="G896" s="80"/>
      <c r="H896" s="79"/>
      <c r="I896" s="79"/>
      <c r="J896" s="79"/>
      <c r="K896" s="79"/>
      <c r="L896" s="81"/>
      <c r="M896" s="81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</row>
    <row r="897" spans="1:33" ht="19.5" customHeight="1" x14ac:dyDescent="0.25">
      <c r="A897" s="79"/>
      <c r="B897" s="79"/>
      <c r="C897" s="79"/>
      <c r="D897" s="79"/>
      <c r="E897" s="79"/>
      <c r="F897" s="79"/>
      <c r="G897" s="80"/>
      <c r="H897" s="79"/>
      <c r="I897" s="79"/>
      <c r="J897" s="79"/>
      <c r="K897" s="79"/>
      <c r="L897" s="81"/>
      <c r="M897" s="81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</row>
    <row r="898" spans="1:33" ht="19.5" customHeight="1" x14ac:dyDescent="0.25">
      <c r="A898" s="79"/>
      <c r="B898" s="79"/>
      <c r="C898" s="79"/>
      <c r="D898" s="79"/>
      <c r="E898" s="79"/>
      <c r="F898" s="79"/>
      <c r="G898" s="80"/>
      <c r="H898" s="79"/>
      <c r="I898" s="79"/>
      <c r="J898" s="79"/>
      <c r="K898" s="79"/>
      <c r="L898" s="81"/>
      <c r="M898" s="81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</row>
    <row r="899" spans="1:33" ht="19.5" customHeight="1" x14ac:dyDescent="0.25">
      <c r="A899" s="79"/>
      <c r="B899" s="79"/>
      <c r="C899" s="79"/>
      <c r="D899" s="79"/>
      <c r="E899" s="79"/>
      <c r="F899" s="79"/>
      <c r="G899" s="80"/>
      <c r="H899" s="79"/>
      <c r="I899" s="79"/>
      <c r="J899" s="79"/>
      <c r="K899" s="79"/>
      <c r="L899" s="81"/>
      <c r="M899" s="81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</row>
    <row r="900" spans="1:33" ht="19.5" customHeight="1" x14ac:dyDescent="0.25">
      <c r="A900" s="79"/>
      <c r="B900" s="79"/>
      <c r="C900" s="79"/>
      <c r="D900" s="79"/>
      <c r="E900" s="79"/>
      <c r="F900" s="79"/>
      <c r="G900" s="80"/>
      <c r="H900" s="79"/>
      <c r="I900" s="79"/>
      <c r="J900" s="79"/>
      <c r="K900" s="79"/>
      <c r="L900" s="81"/>
      <c r="M900" s="81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</row>
    <row r="901" spans="1:33" ht="19.5" customHeight="1" x14ac:dyDescent="0.25">
      <c r="A901" s="79"/>
      <c r="B901" s="79"/>
      <c r="C901" s="79"/>
      <c r="D901" s="79"/>
      <c r="E901" s="79"/>
      <c r="F901" s="79"/>
      <c r="G901" s="80"/>
      <c r="H901" s="79"/>
      <c r="I901" s="79"/>
      <c r="J901" s="79"/>
      <c r="K901" s="79"/>
      <c r="L901" s="81"/>
      <c r="M901" s="81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</row>
    <row r="902" spans="1:33" ht="19.5" customHeight="1" x14ac:dyDescent="0.25">
      <c r="A902" s="79"/>
      <c r="B902" s="79"/>
      <c r="C902" s="79"/>
      <c r="D902" s="79"/>
      <c r="E902" s="79"/>
      <c r="F902" s="79"/>
      <c r="G902" s="80"/>
      <c r="H902" s="79"/>
      <c r="I902" s="79"/>
      <c r="J902" s="79"/>
      <c r="K902" s="79"/>
      <c r="L902" s="81"/>
      <c r="M902" s="81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</row>
    <row r="903" spans="1:33" ht="19.5" customHeight="1" x14ac:dyDescent="0.25">
      <c r="A903" s="79"/>
      <c r="B903" s="79"/>
      <c r="C903" s="79"/>
      <c r="D903" s="79"/>
      <c r="E903" s="79"/>
      <c r="F903" s="79"/>
      <c r="G903" s="80"/>
      <c r="H903" s="79"/>
      <c r="I903" s="79"/>
      <c r="J903" s="79"/>
      <c r="K903" s="79"/>
      <c r="L903" s="81"/>
      <c r="M903" s="81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</row>
    <row r="904" spans="1:33" ht="19.5" customHeight="1" x14ac:dyDescent="0.25">
      <c r="A904" s="79"/>
      <c r="B904" s="79"/>
      <c r="C904" s="79"/>
      <c r="D904" s="79"/>
      <c r="E904" s="79"/>
      <c r="F904" s="79"/>
      <c r="G904" s="80"/>
      <c r="H904" s="79"/>
      <c r="I904" s="79"/>
      <c r="J904" s="79"/>
      <c r="K904" s="79"/>
      <c r="L904" s="81"/>
      <c r="M904" s="81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</row>
    <row r="905" spans="1:33" ht="19.5" customHeight="1" x14ac:dyDescent="0.25">
      <c r="A905" s="79"/>
      <c r="B905" s="79"/>
      <c r="C905" s="79"/>
      <c r="D905" s="79"/>
      <c r="E905" s="79"/>
      <c r="F905" s="79"/>
      <c r="G905" s="80"/>
      <c r="H905" s="79"/>
      <c r="I905" s="79"/>
      <c r="J905" s="79"/>
      <c r="K905" s="79"/>
      <c r="L905" s="81"/>
      <c r="M905" s="81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</row>
    <row r="906" spans="1:33" ht="19.5" customHeight="1" x14ac:dyDescent="0.25">
      <c r="A906" s="79"/>
      <c r="B906" s="79"/>
      <c r="C906" s="79"/>
      <c r="D906" s="79"/>
      <c r="E906" s="79"/>
      <c r="F906" s="79"/>
      <c r="G906" s="80"/>
      <c r="H906" s="79"/>
      <c r="I906" s="79"/>
      <c r="J906" s="79"/>
      <c r="K906" s="79"/>
      <c r="L906" s="81"/>
      <c r="M906" s="81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</row>
    <row r="907" spans="1:33" ht="19.5" customHeight="1" x14ac:dyDescent="0.25">
      <c r="A907" s="79"/>
      <c r="B907" s="79"/>
      <c r="C907" s="79"/>
      <c r="D907" s="79"/>
      <c r="E907" s="79"/>
      <c r="F907" s="79"/>
      <c r="G907" s="80"/>
      <c r="H907" s="79"/>
      <c r="I907" s="79"/>
      <c r="J907" s="79"/>
      <c r="K907" s="79"/>
      <c r="L907" s="81"/>
      <c r="M907" s="81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</row>
    <row r="908" spans="1:33" ht="19.5" customHeight="1" x14ac:dyDescent="0.25">
      <c r="A908" s="79"/>
      <c r="B908" s="79"/>
      <c r="C908" s="79"/>
      <c r="D908" s="79"/>
      <c r="E908" s="79"/>
      <c r="F908" s="79"/>
      <c r="G908" s="80"/>
      <c r="H908" s="79"/>
      <c r="I908" s="79"/>
      <c r="J908" s="79"/>
      <c r="K908" s="79"/>
      <c r="L908" s="81"/>
      <c r="M908" s="81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</row>
    <row r="909" spans="1:33" ht="19.5" customHeight="1" x14ac:dyDescent="0.25">
      <c r="A909" s="79"/>
      <c r="B909" s="79"/>
      <c r="C909" s="79"/>
      <c r="D909" s="79"/>
      <c r="E909" s="79"/>
      <c r="F909" s="79"/>
      <c r="G909" s="80"/>
      <c r="H909" s="79"/>
      <c r="I909" s="79"/>
      <c r="J909" s="79"/>
      <c r="K909" s="79"/>
      <c r="L909" s="81"/>
      <c r="M909" s="81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</row>
    <row r="910" spans="1:33" ht="19.5" customHeight="1" x14ac:dyDescent="0.25">
      <c r="A910" s="79"/>
      <c r="B910" s="79"/>
      <c r="C910" s="79"/>
      <c r="D910" s="79"/>
      <c r="E910" s="79"/>
      <c r="F910" s="79"/>
      <c r="G910" s="80"/>
      <c r="H910" s="79"/>
      <c r="I910" s="79"/>
      <c r="J910" s="79"/>
      <c r="K910" s="79"/>
      <c r="L910" s="81"/>
      <c r="M910" s="81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</row>
    <row r="911" spans="1:33" ht="19.5" customHeight="1" x14ac:dyDescent="0.25">
      <c r="A911" s="79"/>
      <c r="B911" s="79"/>
      <c r="C911" s="79"/>
      <c r="D911" s="79"/>
      <c r="E911" s="79"/>
      <c r="F911" s="79"/>
      <c r="G911" s="80"/>
      <c r="H911" s="79"/>
      <c r="I911" s="79"/>
      <c r="J911" s="79"/>
      <c r="K911" s="79"/>
      <c r="L911" s="81"/>
      <c r="M911" s="81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</row>
    <row r="912" spans="1:33" ht="19.5" customHeight="1" x14ac:dyDescent="0.25">
      <c r="A912" s="79"/>
      <c r="B912" s="79"/>
      <c r="C912" s="79"/>
      <c r="D912" s="79"/>
      <c r="E912" s="79"/>
      <c r="F912" s="79"/>
      <c r="G912" s="80"/>
      <c r="H912" s="79"/>
      <c r="I912" s="79"/>
      <c r="J912" s="79"/>
      <c r="K912" s="79"/>
      <c r="L912" s="81"/>
      <c r="M912" s="81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</row>
    <row r="913" spans="1:33" ht="19.5" customHeight="1" x14ac:dyDescent="0.25">
      <c r="A913" s="79"/>
      <c r="B913" s="79"/>
      <c r="C913" s="79"/>
      <c r="D913" s="79"/>
      <c r="E913" s="79"/>
      <c r="F913" s="79"/>
      <c r="G913" s="80"/>
      <c r="H913" s="79"/>
      <c r="I913" s="79"/>
      <c r="J913" s="79"/>
      <c r="K913" s="79"/>
      <c r="L913" s="81"/>
      <c r="M913" s="81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</row>
    <row r="914" spans="1:33" ht="19.5" customHeight="1" x14ac:dyDescent="0.25">
      <c r="A914" s="79"/>
      <c r="B914" s="79"/>
      <c r="C914" s="79"/>
      <c r="D914" s="79"/>
      <c r="E914" s="79"/>
      <c r="F914" s="79"/>
      <c r="G914" s="80"/>
      <c r="H914" s="79"/>
      <c r="I914" s="79"/>
      <c r="J914" s="79"/>
      <c r="K914" s="79"/>
      <c r="L914" s="81"/>
      <c r="M914" s="81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</row>
    <row r="915" spans="1:33" ht="19.5" customHeight="1" x14ac:dyDescent="0.25">
      <c r="A915" s="79"/>
      <c r="B915" s="79"/>
      <c r="C915" s="79"/>
      <c r="D915" s="79"/>
      <c r="E915" s="79"/>
      <c r="F915" s="79"/>
      <c r="G915" s="80"/>
      <c r="H915" s="79"/>
      <c r="I915" s="79"/>
      <c r="J915" s="79"/>
      <c r="K915" s="79"/>
      <c r="L915" s="81"/>
      <c r="M915" s="81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</row>
    <row r="916" spans="1:33" ht="19.5" customHeight="1" x14ac:dyDescent="0.25">
      <c r="A916" s="79"/>
      <c r="B916" s="79"/>
      <c r="C916" s="79"/>
      <c r="D916" s="79"/>
      <c r="E916" s="79"/>
      <c r="F916" s="79"/>
      <c r="G916" s="80"/>
      <c r="H916" s="79"/>
      <c r="I916" s="79"/>
      <c r="J916" s="79"/>
      <c r="K916" s="79"/>
      <c r="L916" s="81"/>
      <c r="M916" s="81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</row>
    <row r="917" spans="1:33" ht="19.5" customHeight="1" x14ac:dyDescent="0.25">
      <c r="A917" s="79"/>
      <c r="B917" s="79"/>
      <c r="C917" s="79"/>
      <c r="D917" s="79"/>
      <c r="E917" s="79"/>
      <c r="F917" s="79"/>
      <c r="G917" s="80"/>
      <c r="H917" s="79"/>
      <c r="I917" s="79"/>
      <c r="J917" s="79"/>
      <c r="K917" s="79"/>
      <c r="L917" s="81"/>
      <c r="M917" s="81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</row>
    <row r="918" spans="1:33" ht="19.5" customHeight="1" x14ac:dyDescent="0.25">
      <c r="A918" s="79"/>
      <c r="B918" s="79"/>
      <c r="C918" s="79"/>
      <c r="D918" s="79"/>
      <c r="E918" s="79"/>
      <c r="F918" s="79"/>
      <c r="G918" s="80"/>
      <c r="H918" s="79"/>
      <c r="I918" s="79"/>
      <c r="J918" s="79"/>
      <c r="K918" s="79"/>
      <c r="L918" s="81"/>
      <c r="M918" s="81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</row>
    <row r="919" spans="1:33" ht="19.5" customHeight="1" x14ac:dyDescent="0.25">
      <c r="A919" s="79"/>
      <c r="B919" s="79"/>
      <c r="C919" s="79"/>
      <c r="D919" s="79"/>
      <c r="E919" s="79"/>
      <c r="F919" s="79"/>
      <c r="G919" s="80"/>
      <c r="H919" s="79"/>
      <c r="I919" s="79"/>
      <c r="J919" s="79"/>
      <c r="K919" s="79"/>
      <c r="L919" s="81"/>
      <c r="M919" s="81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</row>
    <row r="920" spans="1:33" ht="19.5" customHeight="1" x14ac:dyDescent="0.25">
      <c r="A920" s="79"/>
      <c r="B920" s="79"/>
      <c r="C920" s="79"/>
      <c r="D920" s="79"/>
      <c r="E920" s="79"/>
      <c r="F920" s="79"/>
      <c r="G920" s="80"/>
      <c r="H920" s="79"/>
      <c r="I920" s="79"/>
      <c r="J920" s="79"/>
      <c r="K920" s="79"/>
      <c r="L920" s="81"/>
      <c r="M920" s="81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</row>
    <row r="921" spans="1:33" ht="19.5" customHeight="1" x14ac:dyDescent="0.25">
      <c r="A921" s="79"/>
      <c r="B921" s="79"/>
      <c r="C921" s="79"/>
      <c r="D921" s="79"/>
      <c r="E921" s="79"/>
      <c r="F921" s="79"/>
      <c r="G921" s="80"/>
      <c r="H921" s="79"/>
      <c r="I921" s="79"/>
      <c r="J921" s="79"/>
      <c r="K921" s="79"/>
      <c r="L921" s="81"/>
      <c r="M921" s="81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</row>
    <row r="922" spans="1:33" ht="19.5" customHeight="1" x14ac:dyDescent="0.25">
      <c r="A922" s="79"/>
      <c r="B922" s="79"/>
      <c r="C922" s="79"/>
      <c r="D922" s="79"/>
      <c r="E922" s="79"/>
      <c r="F922" s="79"/>
      <c r="G922" s="80"/>
      <c r="H922" s="79"/>
      <c r="I922" s="79"/>
      <c r="J922" s="79"/>
      <c r="K922" s="79"/>
      <c r="L922" s="81"/>
      <c r="M922" s="81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</row>
    <row r="923" spans="1:33" ht="19.5" customHeight="1" x14ac:dyDescent="0.25">
      <c r="A923" s="79"/>
      <c r="B923" s="79"/>
      <c r="C923" s="79"/>
      <c r="D923" s="79"/>
      <c r="E923" s="79"/>
      <c r="F923" s="79"/>
      <c r="G923" s="80"/>
      <c r="H923" s="79"/>
      <c r="I923" s="79"/>
      <c r="J923" s="79"/>
      <c r="K923" s="79"/>
      <c r="L923" s="81"/>
      <c r="M923" s="81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</row>
    <row r="924" spans="1:33" ht="19.5" customHeight="1" x14ac:dyDescent="0.25">
      <c r="A924" s="79"/>
      <c r="B924" s="79"/>
      <c r="C924" s="79"/>
      <c r="D924" s="79"/>
      <c r="E924" s="79"/>
      <c r="F924" s="79"/>
      <c r="G924" s="80"/>
      <c r="H924" s="79"/>
      <c r="I924" s="79"/>
      <c r="J924" s="79"/>
      <c r="K924" s="79"/>
      <c r="L924" s="81"/>
      <c r="M924" s="81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</row>
    <row r="925" spans="1:33" ht="19.5" customHeight="1" x14ac:dyDescent="0.25">
      <c r="A925" s="79"/>
      <c r="B925" s="79"/>
      <c r="C925" s="79"/>
      <c r="D925" s="79"/>
      <c r="E925" s="79"/>
      <c r="F925" s="79"/>
      <c r="G925" s="80"/>
      <c r="H925" s="79"/>
      <c r="I925" s="79"/>
      <c r="J925" s="79"/>
      <c r="K925" s="79"/>
      <c r="L925" s="81"/>
      <c r="M925" s="81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</row>
    <row r="926" spans="1:33" ht="19.5" customHeight="1" x14ac:dyDescent="0.25">
      <c r="A926" s="79"/>
      <c r="B926" s="79"/>
      <c r="C926" s="79"/>
      <c r="D926" s="79"/>
      <c r="E926" s="79"/>
      <c r="F926" s="79"/>
      <c r="G926" s="80"/>
      <c r="H926" s="79"/>
      <c r="I926" s="79"/>
      <c r="J926" s="79"/>
      <c r="K926" s="79"/>
      <c r="L926" s="81"/>
      <c r="M926" s="81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</row>
    <row r="927" spans="1:33" ht="19.5" customHeight="1" x14ac:dyDescent="0.25">
      <c r="A927" s="79"/>
      <c r="B927" s="79"/>
      <c r="C927" s="79"/>
      <c r="D927" s="79"/>
      <c r="E927" s="79"/>
      <c r="F927" s="79"/>
      <c r="G927" s="80"/>
      <c r="H927" s="79"/>
      <c r="I927" s="79"/>
      <c r="J927" s="79"/>
      <c r="K927" s="79"/>
      <c r="L927" s="81"/>
      <c r="M927" s="81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</row>
    <row r="928" spans="1:33" ht="19.5" customHeight="1" x14ac:dyDescent="0.25">
      <c r="A928" s="79"/>
      <c r="B928" s="79"/>
      <c r="C928" s="79"/>
      <c r="D928" s="79"/>
      <c r="E928" s="79"/>
      <c r="F928" s="79"/>
      <c r="G928" s="80"/>
      <c r="H928" s="79"/>
      <c r="I928" s="79"/>
      <c r="J928" s="79"/>
      <c r="K928" s="79"/>
      <c r="L928" s="81"/>
      <c r="M928" s="81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</row>
    <row r="929" spans="1:33" ht="19.5" customHeight="1" x14ac:dyDescent="0.25">
      <c r="A929" s="79"/>
      <c r="B929" s="79"/>
      <c r="C929" s="79"/>
      <c r="D929" s="79"/>
      <c r="E929" s="79"/>
      <c r="F929" s="79"/>
      <c r="G929" s="80"/>
      <c r="H929" s="79"/>
      <c r="I929" s="79"/>
      <c r="J929" s="79"/>
      <c r="K929" s="79"/>
      <c r="L929" s="81"/>
      <c r="M929" s="81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</row>
    <row r="930" spans="1:33" ht="19.5" customHeight="1" x14ac:dyDescent="0.25">
      <c r="A930" s="79"/>
      <c r="B930" s="79"/>
      <c r="C930" s="79"/>
      <c r="D930" s="79"/>
      <c r="E930" s="79"/>
      <c r="F930" s="79"/>
      <c r="G930" s="80"/>
      <c r="H930" s="79"/>
      <c r="I930" s="79"/>
      <c r="J930" s="79"/>
      <c r="K930" s="79"/>
      <c r="L930" s="81"/>
      <c r="M930" s="81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</row>
    <row r="931" spans="1:33" ht="19.5" customHeight="1" x14ac:dyDescent="0.25">
      <c r="A931" s="79"/>
      <c r="B931" s="79"/>
      <c r="C931" s="79"/>
      <c r="D931" s="79"/>
      <c r="E931" s="79"/>
      <c r="F931" s="79"/>
      <c r="G931" s="80"/>
      <c r="H931" s="79"/>
      <c r="I931" s="79"/>
      <c r="J931" s="79"/>
      <c r="K931" s="79"/>
      <c r="L931" s="81"/>
      <c r="M931" s="81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</row>
    <row r="932" spans="1:33" ht="19.5" customHeight="1" x14ac:dyDescent="0.25">
      <c r="A932" s="79"/>
      <c r="B932" s="79"/>
      <c r="C932" s="79"/>
      <c r="D932" s="79"/>
      <c r="E932" s="79"/>
      <c r="F932" s="79"/>
      <c r="G932" s="80"/>
      <c r="H932" s="79"/>
      <c r="I932" s="79"/>
      <c r="J932" s="79"/>
      <c r="K932" s="79"/>
      <c r="L932" s="81"/>
      <c r="M932" s="81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</row>
    <row r="933" spans="1:33" ht="19.5" customHeight="1" x14ac:dyDescent="0.25">
      <c r="A933" s="79"/>
      <c r="B933" s="79"/>
      <c r="C933" s="79"/>
      <c r="D933" s="79"/>
      <c r="E933" s="79"/>
      <c r="F933" s="79"/>
      <c r="G933" s="80"/>
      <c r="H933" s="79"/>
      <c r="I933" s="79"/>
      <c r="J933" s="79"/>
      <c r="K933" s="79"/>
      <c r="L933" s="81"/>
      <c r="M933" s="81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</row>
    <row r="934" spans="1:33" ht="19.5" customHeight="1" x14ac:dyDescent="0.25">
      <c r="A934" s="79"/>
      <c r="B934" s="79"/>
      <c r="C934" s="79"/>
      <c r="D934" s="79"/>
      <c r="E934" s="79"/>
      <c r="F934" s="79"/>
      <c r="G934" s="80"/>
      <c r="H934" s="79"/>
      <c r="I934" s="79"/>
      <c r="J934" s="79"/>
      <c r="K934" s="79"/>
      <c r="L934" s="81"/>
      <c r="M934" s="81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</row>
    <row r="935" spans="1:33" ht="19.5" customHeight="1" x14ac:dyDescent="0.25">
      <c r="A935" s="79"/>
      <c r="B935" s="79"/>
      <c r="C935" s="79"/>
      <c r="D935" s="79"/>
      <c r="E935" s="79"/>
      <c r="F935" s="79"/>
      <c r="G935" s="80"/>
      <c r="H935" s="79"/>
      <c r="I935" s="79"/>
      <c r="J935" s="79"/>
      <c r="K935" s="79"/>
      <c r="L935" s="81"/>
      <c r="M935" s="81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</row>
    <row r="936" spans="1:33" ht="19.5" customHeight="1" x14ac:dyDescent="0.25">
      <c r="A936" s="79"/>
      <c r="B936" s="79"/>
      <c r="C936" s="79"/>
      <c r="D936" s="79"/>
      <c r="E936" s="79"/>
      <c r="F936" s="79"/>
      <c r="G936" s="80"/>
      <c r="H936" s="79"/>
      <c r="I936" s="79"/>
      <c r="J936" s="79"/>
      <c r="K936" s="79"/>
      <c r="L936" s="81"/>
      <c r="M936" s="81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</row>
    <row r="937" spans="1:33" ht="19.5" customHeight="1" x14ac:dyDescent="0.25">
      <c r="A937" s="79"/>
      <c r="B937" s="79"/>
      <c r="C937" s="79"/>
      <c r="D937" s="79"/>
      <c r="E937" s="79"/>
      <c r="F937" s="79"/>
      <c r="G937" s="80"/>
      <c r="H937" s="79"/>
      <c r="I937" s="79"/>
      <c r="J937" s="79"/>
      <c r="K937" s="79"/>
      <c r="L937" s="81"/>
      <c r="M937" s="81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</row>
    <row r="938" spans="1:33" ht="19.5" customHeight="1" x14ac:dyDescent="0.25">
      <c r="A938" s="79"/>
      <c r="B938" s="79"/>
      <c r="C938" s="79"/>
      <c r="D938" s="79"/>
      <c r="E938" s="79"/>
      <c r="F938" s="79"/>
      <c r="G938" s="80"/>
      <c r="H938" s="79"/>
      <c r="I938" s="79"/>
      <c r="J938" s="79"/>
      <c r="K938" s="79"/>
      <c r="L938" s="81"/>
      <c r="M938" s="81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</row>
    <row r="939" spans="1:33" ht="19.5" customHeight="1" x14ac:dyDescent="0.25">
      <c r="A939" s="79"/>
      <c r="B939" s="79"/>
      <c r="C939" s="79"/>
      <c r="D939" s="79"/>
      <c r="E939" s="79"/>
      <c r="F939" s="79"/>
      <c r="G939" s="80"/>
      <c r="H939" s="79"/>
      <c r="I939" s="79"/>
      <c r="J939" s="79"/>
      <c r="K939" s="79"/>
      <c r="L939" s="81"/>
      <c r="M939" s="81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</row>
    <row r="940" spans="1:33" ht="19.5" customHeight="1" x14ac:dyDescent="0.25">
      <c r="A940" s="79"/>
      <c r="B940" s="79"/>
      <c r="C940" s="79"/>
      <c r="D940" s="79"/>
      <c r="E940" s="79"/>
      <c r="F940" s="79"/>
      <c r="G940" s="80"/>
      <c r="H940" s="79"/>
      <c r="I940" s="79"/>
      <c r="J940" s="79"/>
      <c r="K940" s="79"/>
      <c r="L940" s="81"/>
      <c r="M940" s="81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</row>
    <row r="941" spans="1:33" ht="19.5" customHeight="1" x14ac:dyDescent="0.25">
      <c r="A941" s="79"/>
      <c r="B941" s="79"/>
      <c r="C941" s="79"/>
      <c r="D941" s="79"/>
      <c r="E941" s="79"/>
      <c r="F941" s="79"/>
      <c r="G941" s="80"/>
      <c r="H941" s="79"/>
      <c r="I941" s="79"/>
      <c r="J941" s="79"/>
      <c r="K941" s="79"/>
      <c r="L941" s="81"/>
      <c r="M941" s="81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</row>
    <row r="942" spans="1:33" ht="19.5" customHeight="1" x14ac:dyDescent="0.25">
      <c r="A942" s="79"/>
      <c r="B942" s="79"/>
      <c r="C942" s="79"/>
      <c r="D942" s="79"/>
      <c r="E942" s="79"/>
      <c r="F942" s="79"/>
      <c r="G942" s="80"/>
      <c r="H942" s="79"/>
      <c r="I942" s="79"/>
      <c r="J942" s="79"/>
      <c r="K942" s="79"/>
      <c r="L942" s="81"/>
      <c r="M942" s="81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</row>
    <row r="943" spans="1:33" ht="19.5" customHeight="1" x14ac:dyDescent="0.25">
      <c r="A943" s="79"/>
      <c r="B943" s="79"/>
      <c r="C943" s="79"/>
      <c r="D943" s="79"/>
      <c r="E943" s="79"/>
      <c r="F943" s="79"/>
      <c r="G943" s="80"/>
      <c r="H943" s="79"/>
      <c r="I943" s="79"/>
      <c r="J943" s="79"/>
      <c r="K943" s="79"/>
      <c r="L943" s="81"/>
      <c r="M943" s="81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</row>
    <row r="944" spans="1:33" ht="19.5" customHeight="1" x14ac:dyDescent="0.25">
      <c r="A944" s="79"/>
      <c r="B944" s="79"/>
      <c r="C944" s="79"/>
      <c r="D944" s="79"/>
      <c r="E944" s="79"/>
      <c r="F944" s="79"/>
      <c r="G944" s="80"/>
      <c r="H944" s="79"/>
      <c r="I944" s="79"/>
      <c r="J944" s="79"/>
      <c r="K944" s="79"/>
      <c r="L944" s="81"/>
      <c r="M944" s="81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</row>
    <row r="945" spans="1:33" ht="19.5" customHeight="1" x14ac:dyDescent="0.25">
      <c r="A945" s="79"/>
      <c r="B945" s="79"/>
      <c r="C945" s="79"/>
      <c r="D945" s="79"/>
      <c r="E945" s="79"/>
      <c r="F945" s="79"/>
      <c r="G945" s="80"/>
      <c r="H945" s="79"/>
      <c r="I945" s="79"/>
      <c r="J945" s="79"/>
      <c r="K945" s="79"/>
      <c r="L945" s="81"/>
      <c r="M945" s="81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</row>
    <row r="946" spans="1:33" ht="19.5" customHeight="1" x14ac:dyDescent="0.25">
      <c r="A946" s="79"/>
      <c r="B946" s="79"/>
      <c r="C946" s="79"/>
      <c r="D946" s="79"/>
      <c r="E946" s="79"/>
      <c r="F946" s="79"/>
      <c r="G946" s="80"/>
      <c r="H946" s="79"/>
      <c r="I946" s="79"/>
      <c r="J946" s="79"/>
      <c r="K946" s="79"/>
      <c r="L946" s="81"/>
      <c r="M946" s="81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</row>
    <row r="947" spans="1:33" ht="19.5" customHeight="1" x14ac:dyDescent="0.25">
      <c r="A947" s="79"/>
      <c r="B947" s="79"/>
      <c r="C947" s="79"/>
      <c r="D947" s="79"/>
      <c r="E947" s="79"/>
      <c r="F947" s="79"/>
      <c r="G947" s="80"/>
      <c r="H947" s="79"/>
      <c r="I947" s="79"/>
      <c r="J947" s="79"/>
      <c r="K947" s="79"/>
      <c r="L947" s="81"/>
      <c r="M947" s="81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</row>
    <row r="948" spans="1:33" ht="19.5" customHeight="1" x14ac:dyDescent="0.25">
      <c r="A948" s="79"/>
      <c r="B948" s="79"/>
      <c r="C948" s="79"/>
      <c r="D948" s="79"/>
      <c r="E948" s="79"/>
      <c r="F948" s="79"/>
      <c r="G948" s="80"/>
      <c r="H948" s="79"/>
      <c r="I948" s="79"/>
      <c r="J948" s="79"/>
      <c r="K948" s="79"/>
      <c r="L948" s="81"/>
      <c r="M948" s="81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</row>
    <row r="949" spans="1:33" ht="19.5" customHeight="1" x14ac:dyDescent="0.25">
      <c r="A949" s="79"/>
      <c r="B949" s="79"/>
      <c r="C949" s="79"/>
      <c r="D949" s="79"/>
      <c r="E949" s="79"/>
      <c r="F949" s="79"/>
      <c r="G949" s="80"/>
      <c r="H949" s="79"/>
      <c r="I949" s="79"/>
      <c r="J949" s="79"/>
      <c r="K949" s="79"/>
      <c r="L949" s="81"/>
      <c r="M949" s="81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</row>
    <row r="950" spans="1:33" ht="19.5" customHeight="1" x14ac:dyDescent="0.25">
      <c r="A950" s="79"/>
      <c r="B950" s="79"/>
      <c r="C950" s="79"/>
      <c r="D950" s="79"/>
      <c r="E950" s="79"/>
      <c r="F950" s="79"/>
      <c r="G950" s="80"/>
      <c r="H950" s="79"/>
      <c r="I950" s="79"/>
      <c r="J950" s="79"/>
      <c r="K950" s="79"/>
      <c r="L950" s="81"/>
      <c r="M950" s="81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</row>
    <row r="951" spans="1:33" ht="19.5" customHeight="1" x14ac:dyDescent="0.25">
      <c r="A951" s="79"/>
      <c r="B951" s="79"/>
      <c r="C951" s="79"/>
      <c r="D951" s="79"/>
      <c r="E951" s="79"/>
      <c r="F951" s="79"/>
      <c r="G951" s="80"/>
      <c r="H951" s="79"/>
      <c r="I951" s="79"/>
      <c r="J951" s="79"/>
      <c r="K951" s="79"/>
      <c r="L951" s="81"/>
      <c r="M951" s="81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</row>
    <row r="952" spans="1:33" ht="19.5" customHeight="1" x14ac:dyDescent="0.25">
      <c r="A952" s="79"/>
      <c r="B952" s="79"/>
      <c r="C952" s="79"/>
      <c r="D952" s="79"/>
      <c r="E952" s="79"/>
      <c r="F952" s="79"/>
      <c r="G952" s="80"/>
      <c r="H952" s="79"/>
      <c r="I952" s="79"/>
      <c r="J952" s="79"/>
      <c r="K952" s="79"/>
      <c r="L952" s="81"/>
      <c r="M952" s="81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</row>
    <row r="953" spans="1:33" ht="19.5" customHeight="1" x14ac:dyDescent="0.25">
      <c r="A953" s="79"/>
      <c r="B953" s="79"/>
      <c r="C953" s="79"/>
      <c r="D953" s="79"/>
      <c r="E953" s="79"/>
      <c r="F953" s="79"/>
      <c r="G953" s="80"/>
      <c r="H953" s="79"/>
      <c r="I953" s="79"/>
      <c r="J953" s="79"/>
      <c r="K953" s="79"/>
      <c r="L953" s="81"/>
      <c r="M953" s="81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</row>
    <row r="954" spans="1:33" ht="19.5" customHeight="1" x14ac:dyDescent="0.25">
      <c r="A954" s="79"/>
      <c r="B954" s="79"/>
      <c r="C954" s="79"/>
      <c r="D954" s="79"/>
      <c r="E954" s="79"/>
      <c r="F954" s="79"/>
      <c r="G954" s="80"/>
      <c r="H954" s="79"/>
      <c r="I954" s="79"/>
      <c r="J954" s="79"/>
      <c r="K954" s="79"/>
      <c r="L954" s="81"/>
      <c r="M954" s="81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</row>
    <row r="955" spans="1:33" ht="19.5" customHeight="1" x14ac:dyDescent="0.25">
      <c r="A955" s="79"/>
      <c r="B955" s="79"/>
      <c r="C955" s="79"/>
      <c r="D955" s="79"/>
      <c r="E955" s="79"/>
      <c r="F955" s="79"/>
      <c r="G955" s="80"/>
      <c r="H955" s="79"/>
      <c r="I955" s="79"/>
      <c r="J955" s="79"/>
      <c r="K955" s="79"/>
      <c r="L955" s="81"/>
      <c r="M955" s="81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</row>
    <row r="956" spans="1:33" ht="19.5" customHeight="1" x14ac:dyDescent="0.25">
      <c r="A956" s="79"/>
      <c r="B956" s="79"/>
      <c r="C956" s="79"/>
      <c r="D956" s="79"/>
      <c r="E956" s="79"/>
      <c r="F956" s="79"/>
      <c r="G956" s="80"/>
      <c r="H956" s="79"/>
      <c r="I956" s="79"/>
      <c r="J956" s="79"/>
      <c r="K956" s="79"/>
      <c r="L956" s="81"/>
      <c r="M956" s="81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</row>
    <row r="957" spans="1:33" ht="19.5" customHeight="1" x14ac:dyDescent="0.25">
      <c r="A957" s="79"/>
      <c r="B957" s="79"/>
      <c r="C957" s="79"/>
      <c r="D957" s="79"/>
      <c r="E957" s="79"/>
      <c r="F957" s="79"/>
      <c r="G957" s="80"/>
      <c r="H957" s="79"/>
      <c r="I957" s="79"/>
      <c r="J957" s="79"/>
      <c r="K957" s="79"/>
      <c r="L957" s="81"/>
      <c r="M957" s="81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</row>
    <row r="958" spans="1:33" ht="19.5" customHeight="1" x14ac:dyDescent="0.25">
      <c r="A958" s="79"/>
      <c r="B958" s="79"/>
      <c r="C958" s="79"/>
      <c r="D958" s="79"/>
      <c r="E958" s="79"/>
      <c r="F958" s="79"/>
      <c r="G958" s="80"/>
      <c r="H958" s="79"/>
      <c r="I958" s="79"/>
      <c r="J958" s="79"/>
      <c r="K958" s="79"/>
      <c r="L958" s="81"/>
      <c r="M958" s="81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</row>
    <row r="959" spans="1:33" ht="19.5" customHeight="1" x14ac:dyDescent="0.25">
      <c r="A959" s="79"/>
      <c r="B959" s="79"/>
      <c r="C959" s="79"/>
      <c r="D959" s="79"/>
      <c r="E959" s="79"/>
      <c r="F959" s="79"/>
      <c r="G959" s="80"/>
      <c r="H959" s="79"/>
      <c r="I959" s="79"/>
      <c r="J959" s="79"/>
      <c r="K959" s="79"/>
      <c r="L959" s="81"/>
      <c r="M959" s="81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</row>
    <row r="960" spans="1:33" ht="19.5" customHeight="1" x14ac:dyDescent="0.25">
      <c r="A960" s="79"/>
      <c r="B960" s="79"/>
      <c r="C960" s="79"/>
      <c r="D960" s="79"/>
      <c r="E960" s="79"/>
      <c r="F960" s="79"/>
      <c r="G960" s="80"/>
      <c r="H960" s="79"/>
      <c r="I960" s="79"/>
      <c r="J960" s="79"/>
      <c r="K960" s="79"/>
      <c r="L960" s="81"/>
      <c r="M960" s="81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</row>
    <row r="961" spans="1:33" ht="19.5" customHeight="1" x14ac:dyDescent="0.25">
      <c r="A961" s="79"/>
      <c r="B961" s="79"/>
      <c r="C961" s="79"/>
      <c r="D961" s="79"/>
      <c r="E961" s="79"/>
      <c r="F961" s="79"/>
      <c r="G961" s="80"/>
      <c r="H961" s="79"/>
      <c r="I961" s="79"/>
      <c r="J961" s="79"/>
      <c r="K961" s="79"/>
      <c r="L961" s="81"/>
      <c r="M961" s="81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</row>
    <row r="962" spans="1:33" ht="19.5" customHeight="1" x14ac:dyDescent="0.25">
      <c r="A962" s="79"/>
      <c r="B962" s="79"/>
      <c r="C962" s="79"/>
      <c r="D962" s="79"/>
      <c r="E962" s="79"/>
      <c r="F962" s="79"/>
      <c r="G962" s="80"/>
      <c r="H962" s="79"/>
      <c r="I962" s="79"/>
      <c r="J962" s="79"/>
      <c r="K962" s="79"/>
      <c r="L962" s="81"/>
      <c r="M962" s="81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</row>
    <row r="963" spans="1:33" ht="19.5" customHeight="1" x14ac:dyDescent="0.25">
      <c r="A963" s="79"/>
      <c r="B963" s="79"/>
      <c r="C963" s="79"/>
      <c r="D963" s="79"/>
      <c r="E963" s="79"/>
      <c r="F963" s="79"/>
      <c r="G963" s="80"/>
      <c r="H963" s="79"/>
      <c r="I963" s="79"/>
      <c r="J963" s="79"/>
      <c r="K963" s="79"/>
      <c r="L963" s="81"/>
      <c r="M963" s="81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</row>
    <row r="964" spans="1:33" ht="19.5" customHeight="1" x14ac:dyDescent="0.25">
      <c r="A964" s="79"/>
      <c r="B964" s="79"/>
      <c r="C964" s="79"/>
      <c r="D964" s="79"/>
      <c r="E964" s="79"/>
      <c r="F964" s="79"/>
      <c r="G964" s="80"/>
      <c r="H964" s="79"/>
      <c r="I964" s="79"/>
      <c r="J964" s="79"/>
      <c r="K964" s="79"/>
      <c r="L964" s="81"/>
      <c r="M964" s="81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</row>
    <row r="965" spans="1:33" ht="19.5" customHeight="1" x14ac:dyDescent="0.25">
      <c r="A965" s="79"/>
      <c r="B965" s="79"/>
      <c r="C965" s="79"/>
      <c r="D965" s="79"/>
      <c r="E965" s="79"/>
      <c r="F965" s="79"/>
      <c r="G965" s="80"/>
      <c r="H965" s="79"/>
      <c r="I965" s="79"/>
      <c r="J965" s="79"/>
      <c r="K965" s="79"/>
      <c r="L965" s="81"/>
      <c r="M965" s="81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</row>
    <row r="966" spans="1:33" ht="19.5" customHeight="1" x14ac:dyDescent="0.25">
      <c r="A966" s="79"/>
      <c r="B966" s="79"/>
      <c r="C966" s="79"/>
      <c r="D966" s="79"/>
      <c r="E966" s="79"/>
      <c r="F966" s="79"/>
      <c r="G966" s="80"/>
      <c r="H966" s="79"/>
      <c r="I966" s="79"/>
      <c r="J966" s="79"/>
      <c r="K966" s="79"/>
      <c r="L966" s="81"/>
      <c r="M966" s="81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</row>
    <row r="967" spans="1:33" ht="19.5" customHeight="1" x14ac:dyDescent="0.25">
      <c r="A967" s="79"/>
      <c r="B967" s="79"/>
      <c r="C967" s="79"/>
      <c r="D967" s="79"/>
      <c r="E967" s="79"/>
      <c r="F967" s="79"/>
      <c r="G967" s="80"/>
      <c r="H967" s="79"/>
      <c r="I967" s="79"/>
      <c r="J967" s="79"/>
      <c r="K967" s="79"/>
      <c r="L967" s="81"/>
      <c r="M967" s="81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</row>
    <row r="968" spans="1:33" ht="19.5" customHeight="1" x14ac:dyDescent="0.25">
      <c r="A968" s="79"/>
      <c r="B968" s="79"/>
      <c r="C968" s="79"/>
      <c r="D968" s="79"/>
      <c r="E968" s="79"/>
      <c r="F968" s="79"/>
      <c r="G968" s="80"/>
      <c r="H968" s="79"/>
      <c r="I968" s="79"/>
      <c r="J968" s="79"/>
      <c r="K968" s="79"/>
      <c r="L968" s="81"/>
      <c r="M968" s="81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</row>
    <row r="969" spans="1:33" ht="19.5" customHeight="1" x14ac:dyDescent="0.25">
      <c r="A969" s="79"/>
      <c r="B969" s="79"/>
      <c r="C969" s="79"/>
      <c r="D969" s="79"/>
      <c r="E969" s="79"/>
      <c r="F969" s="79"/>
      <c r="G969" s="80"/>
      <c r="H969" s="79"/>
      <c r="I969" s="79"/>
      <c r="J969" s="79"/>
      <c r="K969" s="79"/>
      <c r="L969" s="81"/>
      <c r="M969" s="81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</row>
    <row r="970" spans="1:33" ht="19.5" customHeight="1" x14ac:dyDescent="0.25">
      <c r="A970" s="79"/>
      <c r="B970" s="79"/>
      <c r="C970" s="79"/>
      <c r="D970" s="79"/>
      <c r="E970" s="79"/>
      <c r="F970" s="79"/>
      <c r="G970" s="80"/>
      <c r="H970" s="79"/>
      <c r="I970" s="79"/>
      <c r="J970" s="79"/>
      <c r="K970" s="79"/>
      <c r="L970" s="81"/>
      <c r="M970" s="81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</row>
    <row r="971" spans="1:33" ht="19.5" customHeight="1" x14ac:dyDescent="0.25">
      <c r="A971" s="79"/>
      <c r="B971" s="79"/>
      <c r="C971" s="79"/>
      <c r="D971" s="79"/>
      <c r="E971" s="79"/>
      <c r="F971" s="79"/>
      <c r="G971" s="80"/>
      <c r="H971" s="79"/>
      <c r="I971" s="79"/>
      <c r="J971" s="79"/>
      <c r="K971" s="79"/>
      <c r="L971" s="81"/>
      <c r="M971" s="81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</row>
    <row r="972" spans="1:33" ht="19.5" customHeight="1" x14ac:dyDescent="0.25">
      <c r="A972" s="79"/>
      <c r="B972" s="79"/>
      <c r="C972" s="79"/>
      <c r="D972" s="79"/>
      <c r="E972" s="79"/>
      <c r="F972" s="79"/>
      <c r="G972" s="80"/>
      <c r="H972" s="79"/>
      <c r="I972" s="79"/>
      <c r="J972" s="79"/>
      <c r="K972" s="79"/>
      <c r="L972" s="81"/>
      <c r="M972" s="81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</row>
    <row r="973" spans="1:33" ht="19.5" customHeight="1" x14ac:dyDescent="0.25">
      <c r="A973" s="79"/>
      <c r="B973" s="79"/>
      <c r="C973" s="79"/>
      <c r="D973" s="79"/>
      <c r="E973" s="79"/>
      <c r="F973" s="79"/>
      <c r="G973" s="80"/>
      <c r="H973" s="79"/>
      <c r="I973" s="79"/>
      <c r="J973" s="79"/>
      <c r="K973" s="79"/>
      <c r="L973" s="81"/>
      <c r="M973" s="81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</row>
    <row r="974" spans="1:33" ht="19.5" customHeight="1" x14ac:dyDescent="0.25">
      <c r="A974" s="79"/>
      <c r="B974" s="79"/>
      <c r="C974" s="79"/>
      <c r="D974" s="79"/>
      <c r="E974" s="79"/>
      <c r="F974" s="79"/>
      <c r="G974" s="80"/>
      <c r="H974" s="79"/>
      <c r="I974" s="79"/>
      <c r="J974" s="79"/>
      <c r="K974" s="79"/>
      <c r="L974" s="81"/>
      <c r="M974" s="81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</row>
    <row r="975" spans="1:33" ht="19.5" customHeight="1" x14ac:dyDescent="0.25">
      <c r="A975" s="79"/>
      <c r="B975" s="79"/>
      <c r="C975" s="79"/>
      <c r="D975" s="79"/>
      <c r="E975" s="79"/>
      <c r="F975" s="79"/>
      <c r="G975" s="80"/>
      <c r="H975" s="79"/>
      <c r="I975" s="79"/>
      <c r="J975" s="79"/>
      <c r="K975" s="79"/>
      <c r="L975" s="81"/>
      <c r="M975" s="81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</row>
    <row r="976" spans="1:33" ht="19.5" customHeight="1" x14ac:dyDescent="0.25">
      <c r="A976" s="79"/>
      <c r="B976" s="79"/>
      <c r="C976" s="79"/>
      <c r="D976" s="79"/>
      <c r="E976" s="79"/>
      <c r="F976" s="79"/>
      <c r="G976" s="80"/>
      <c r="H976" s="79"/>
      <c r="I976" s="79"/>
      <c r="J976" s="79"/>
      <c r="K976" s="79"/>
      <c r="L976" s="81"/>
      <c r="M976" s="81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</row>
    <row r="977" spans="1:33" ht="19.5" customHeight="1" x14ac:dyDescent="0.25">
      <c r="A977" s="79"/>
      <c r="B977" s="79"/>
      <c r="C977" s="79"/>
      <c r="D977" s="79"/>
      <c r="E977" s="79"/>
      <c r="F977" s="79"/>
      <c r="G977" s="80"/>
      <c r="H977" s="79"/>
      <c r="I977" s="79"/>
      <c r="J977" s="79"/>
      <c r="K977" s="79"/>
      <c r="L977" s="81"/>
      <c r="M977" s="81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</row>
    <row r="978" spans="1:33" ht="19.5" customHeight="1" x14ac:dyDescent="0.25">
      <c r="A978" s="79"/>
      <c r="B978" s="79"/>
      <c r="C978" s="79"/>
      <c r="D978" s="79"/>
      <c r="E978" s="79"/>
      <c r="F978" s="79"/>
      <c r="G978" s="80"/>
      <c r="H978" s="79"/>
      <c r="I978" s="79"/>
      <c r="J978" s="79"/>
      <c r="K978" s="79"/>
      <c r="L978" s="81"/>
      <c r="M978" s="81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</row>
    <row r="979" spans="1:33" ht="19.5" customHeight="1" x14ac:dyDescent="0.25">
      <c r="A979" s="79"/>
      <c r="B979" s="79"/>
      <c r="C979" s="79"/>
      <c r="D979" s="79"/>
      <c r="E979" s="79"/>
      <c r="F979" s="79"/>
      <c r="G979" s="80"/>
      <c r="H979" s="79"/>
      <c r="I979" s="79"/>
      <c r="J979" s="79"/>
      <c r="K979" s="79"/>
      <c r="L979" s="81"/>
      <c r="M979" s="81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</row>
    <row r="980" spans="1:33" ht="19.5" customHeight="1" x14ac:dyDescent="0.25">
      <c r="A980" s="79"/>
      <c r="B980" s="79"/>
      <c r="C980" s="79"/>
      <c r="D980" s="79"/>
      <c r="E980" s="79"/>
      <c r="F980" s="79"/>
      <c r="G980" s="80"/>
      <c r="H980" s="79"/>
      <c r="I980" s="79"/>
      <c r="J980" s="79"/>
      <c r="K980" s="79"/>
      <c r="L980" s="81"/>
      <c r="M980" s="81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</row>
    <row r="981" spans="1:33" ht="19.5" customHeight="1" x14ac:dyDescent="0.25">
      <c r="A981" s="79"/>
      <c r="B981" s="79"/>
      <c r="C981" s="79"/>
      <c r="D981" s="79"/>
      <c r="E981" s="79"/>
      <c r="F981" s="79"/>
      <c r="G981" s="80"/>
      <c r="H981" s="79"/>
      <c r="I981" s="79"/>
      <c r="J981" s="79"/>
      <c r="K981" s="79"/>
      <c r="L981" s="81"/>
      <c r="M981" s="81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</row>
    <row r="982" spans="1:33" ht="19.5" customHeight="1" x14ac:dyDescent="0.25">
      <c r="A982" s="79"/>
      <c r="B982" s="79"/>
      <c r="C982" s="79"/>
      <c r="D982" s="79"/>
      <c r="E982" s="79"/>
      <c r="F982" s="79"/>
      <c r="G982" s="80"/>
      <c r="H982" s="79"/>
      <c r="I982" s="79"/>
      <c r="J982" s="79"/>
      <c r="K982" s="79"/>
      <c r="L982" s="81"/>
      <c r="M982" s="81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</row>
    <row r="983" spans="1:33" ht="19.5" customHeight="1" x14ac:dyDescent="0.25">
      <c r="A983" s="79"/>
      <c r="B983" s="79"/>
      <c r="C983" s="79"/>
      <c r="D983" s="79"/>
      <c r="E983" s="79"/>
      <c r="F983" s="79"/>
      <c r="G983" s="80"/>
      <c r="H983" s="79"/>
      <c r="I983" s="79"/>
      <c r="J983" s="79"/>
      <c r="K983" s="79"/>
      <c r="L983" s="81"/>
      <c r="M983" s="81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</row>
    <row r="984" spans="1:33" ht="19.5" customHeight="1" x14ac:dyDescent="0.25">
      <c r="A984" s="79"/>
      <c r="B984" s="79"/>
      <c r="C984" s="79"/>
      <c r="D984" s="79"/>
      <c r="E984" s="79"/>
      <c r="F984" s="79"/>
      <c r="G984" s="80"/>
      <c r="H984" s="79"/>
      <c r="I984" s="79"/>
      <c r="J984" s="79"/>
      <c r="K984" s="79"/>
      <c r="L984" s="81"/>
      <c r="M984" s="81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</row>
    <row r="985" spans="1:33" ht="19.5" customHeight="1" x14ac:dyDescent="0.25">
      <c r="A985" s="79"/>
      <c r="B985" s="79"/>
      <c r="C985" s="79"/>
      <c r="D985" s="79"/>
      <c r="E985" s="79"/>
      <c r="F985" s="79"/>
      <c r="G985" s="80"/>
      <c r="H985" s="79"/>
      <c r="I985" s="79"/>
      <c r="J985" s="79"/>
      <c r="K985" s="79"/>
      <c r="L985" s="81"/>
      <c r="M985" s="81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</row>
    <row r="986" spans="1:33" ht="19.5" customHeight="1" x14ac:dyDescent="0.25">
      <c r="A986" s="79"/>
      <c r="B986" s="79"/>
      <c r="C986" s="79"/>
      <c r="D986" s="79"/>
      <c r="E986" s="79"/>
      <c r="F986" s="79"/>
      <c r="G986" s="80"/>
      <c r="H986" s="79"/>
      <c r="I986" s="79"/>
      <c r="J986" s="79"/>
      <c r="K986" s="79"/>
      <c r="L986" s="81"/>
      <c r="M986" s="81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</row>
    <row r="987" spans="1:33" ht="19.5" customHeight="1" x14ac:dyDescent="0.25">
      <c r="A987" s="79"/>
      <c r="B987" s="79"/>
      <c r="C987" s="79"/>
      <c r="D987" s="79"/>
      <c r="E987" s="79"/>
      <c r="F987" s="79"/>
      <c r="G987" s="80"/>
      <c r="H987" s="79"/>
      <c r="I987" s="79"/>
      <c r="J987" s="79"/>
      <c r="K987" s="79"/>
      <c r="L987" s="81"/>
      <c r="M987" s="81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</row>
    <row r="988" spans="1:33" ht="19.5" customHeight="1" x14ac:dyDescent="0.25">
      <c r="A988" s="79"/>
      <c r="B988" s="79"/>
      <c r="C988" s="79"/>
      <c r="D988" s="79"/>
      <c r="E988" s="79"/>
      <c r="F988" s="79"/>
      <c r="G988" s="80"/>
      <c r="H988" s="79"/>
      <c r="I988" s="79"/>
      <c r="J988" s="79"/>
      <c r="K988" s="79"/>
      <c r="L988" s="81"/>
      <c r="M988" s="81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</row>
    <row r="989" spans="1:33" ht="19.5" customHeight="1" x14ac:dyDescent="0.25">
      <c r="A989" s="79"/>
      <c r="B989" s="79"/>
      <c r="C989" s="79"/>
      <c r="D989" s="79"/>
      <c r="E989" s="79"/>
      <c r="F989" s="79"/>
      <c r="G989" s="80"/>
      <c r="H989" s="79"/>
      <c r="I989" s="79"/>
      <c r="J989" s="79"/>
      <c r="K989" s="79"/>
      <c r="L989" s="81"/>
      <c r="M989" s="81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</row>
    <row r="990" spans="1:33" ht="19.5" customHeight="1" x14ac:dyDescent="0.25">
      <c r="A990" s="79"/>
      <c r="B990" s="79"/>
      <c r="C990" s="79"/>
      <c r="D990" s="79"/>
      <c r="E990" s="79"/>
      <c r="F990" s="79"/>
      <c r="G990" s="80"/>
      <c r="H990" s="79"/>
      <c r="I990" s="79"/>
      <c r="J990" s="79"/>
      <c r="K990" s="79"/>
      <c r="L990" s="81"/>
      <c r="M990" s="81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</row>
    <row r="991" spans="1:33" ht="19.5" customHeight="1" x14ac:dyDescent="0.25">
      <c r="A991" s="79"/>
      <c r="B991" s="79"/>
      <c r="C991" s="79"/>
      <c r="D991" s="79"/>
      <c r="E991" s="79"/>
      <c r="F991" s="79"/>
      <c r="G991" s="80"/>
      <c r="H991" s="79"/>
      <c r="I991" s="79"/>
      <c r="J991" s="79"/>
      <c r="K991" s="79"/>
      <c r="L991" s="81"/>
      <c r="M991" s="81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</row>
    <row r="992" spans="1:33" ht="19.5" customHeight="1" x14ac:dyDescent="0.25">
      <c r="A992" s="79"/>
      <c r="B992" s="79"/>
      <c r="C992" s="79"/>
      <c r="D992" s="79"/>
      <c r="E992" s="79"/>
      <c r="F992" s="79"/>
      <c r="G992" s="80"/>
      <c r="H992" s="79"/>
      <c r="I992" s="79"/>
      <c r="J992" s="79"/>
      <c r="K992" s="79"/>
      <c r="L992" s="81"/>
      <c r="M992" s="81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</row>
    <row r="993" spans="1:33" ht="19.5" customHeight="1" x14ac:dyDescent="0.25">
      <c r="A993" s="79"/>
      <c r="B993" s="79"/>
      <c r="C993" s="79"/>
      <c r="D993" s="79"/>
      <c r="E993" s="79"/>
      <c r="F993" s="79"/>
      <c r="G993" s="80"/>
      <c r="H993" s="79"/>
      <c r="I993" s="79"/>
      <c r="J993" s="79"/>
      <c r="K993" s="79"/>
      <c r="L993" s="81"/>
      <c r="M993" s="81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</row>
    <row r="994" spans="1:33" ht="19.5" customHeight="1" x14ac:dyDescent="0.25">
      <c r="A994" s="79"/>
      <c r="B994" s="79"/>
      <c r="C994" s="79"/>
      <c r="D994" s="79"/>
      <c r="E994" s="79"/>
      <c r="F994" s="79"/>
      <c r="G994" s="80"/>
      <c r="H994" s="79"/>
      <c r="I994" s="79"/>
      <c r="J994" s="79"/>
      <c r="K994" s="79"/>
      <c r="L994" s="81"/>
      <c r="M994" s="81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</row>
    <row r="995" spans="1:33" ht="19.5" customHeight="1" x14ac:dyDescent="0.25">
      <c r="A995" s="79"/>
      <c r="B995" s="79"/>
      <c r="C995" s="79"/>
      <c r="D995" s="79"/>
      <c r="E995" s="79"/>
      <c r="F995" s="79"/>
      <c r="G995" s="80"/>
      <c r="H995" s="79"/>
      <c r="I995" s="79"/>
      <c r="J995" s="79"/>
      <c r="K995" s="79"/>
      <c r="L995" s="81"/>
      <c r="M995" s="81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</row>
    <row r="996" spans="1:33" ht="19.5" customHeight="1" x14ac:dyDescent="0.25">
      <c r="A996" s="79"/>
      <c r="B996" s="79"/>
      <c r="C996" s="79"/>
      <c r="D996" s="79"/>
      <c r="E996" s="79"/>
      <c r="F996" s="79"/>
      <c r="G996" s="80"/>
      <c r="H996" s="79"/>
      <c r="I996" s="79"/>
      <c r="J996" s="79"/>
      <c r="K996" s="79"/>
      <c r="L996" s="81"/>
      <c r="M996" s="81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</row>
    <row r="997" spans="1:33" ht="19.5" customHeight="1" x14ac:dyDescent="0.25">
      <c r="A997" s="79"/>
      <c r="B997" s="79"/>
      <c r="C997" s="79"/>
      <c r="D997" s="79"/>
      <c r="E997" s="79"/>
      <c r="F997" s="79"/>
      <c r="G997" s="80"/>
      <c r="H997" s="79"/>
      <c r="I997" s="79"/>
      <c r="J997" s="79"/>
      <c r="K997" s="79"/>
      <c r="L997" s="81"/>
      <c r="M997" s="81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</row>
    <row r="998" spans="1:33" ht="19.5" customHeight="1" x14ac:dyDescent="0.25">
      <c r="A998" s="79"/>
      <c r="B998" s="79"/>
      <c r="C998" s="79"/>
      <c r="D998" s="79"/>
      <c r="E998" s="79"/>
      <c r="F998" s="79"/>
      <c r="G998" s="80"/>
      <c r="H998" s="79"/>
      <c r="I998" s="79"/>
      <c r="J998" s="79"/>
      <c r="K998" s="79"/>
      <c r="L998" s="81"/>
      <c r="M998" s="81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</row>
    <row r="999" spans="1:33" ht="19.5" customHeight="1" x14ac:dyDescent="0.25">
      <c r="A999" s="79"/>
      <c r="B999" s="79"/>
      <c r="C999" s="79"/>
      <c r="D999" s="79"/>
      <c r="E999" s="79"/>
      <c r="F999" s="79"/>
      <c r="G999" s="80"/>
      <c r="H999" s="79"/>
      <c r="I999" s="79"/>
      <c r="J999" s="79"/>
      <c r="K999" s="79"/>
      <c r="L999" s="81"/>
      <c r="M999" s="81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</row>
    <row r="1000" spans="1:33" ht="19.5" customHeight="1" x14ac:dyDescent="0.25">
      <c r="A1000" s="79"/>
      <c r="B1000" s="79"/>
      <c r="C1000" s="79"/>
      <c r="D1000" s="79"/>
      <c r="E1000" s="79"/>
      <c r="F1000" s="79"/>
      <c r="G1000" s="80"/>
      <c r="H1000" s="79"/>
      <c r="I1000" s="79"/>
      <c r="J1000" s="79"/>
      <c r="K1000" s="79"/>
      <c r="L1000" s="81"/>
      <c r="M1000" s="81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</row>
  </sheetData>
  <mergeCells count="13">
    <mergeCell ref="K67:L67"/>
    <mergeCell ref="B2:M2"/>
    <mergeCell ref="B3:M3"/>
    <mergeCell ref="C4:M4"/>
    <mergeCell ref="B10:F10"/>
    <mergeCell ref="B31:D31"/>
    <mergeCell ref="B32:D32"/>
    <mergeCell ref="B42:F42"/>
    <mergeCell ref="B51:D51"/>
    <mergeCell ref="B52:D52"/>
    <mergeCell ref="K57:L57"/>
    <mergeCell ref="B58:M58"/>
    <mergeCell ref="E65:F65"/>
  </mergeCells>
  <printOptions horizontalCentered="1"/>
  <pageMargins left="0.59055118110236227" right="0.59055118110236227" top="0.98425196850393704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B3D7"/>
    <pageSetUpPr fitToPage="1"/>
  </sheetPr>
  <dimension ref="A1:AG1000"/>
  <sheetViews>
    <sheetView showGridLines="0" workbookViewId="0"/>
  </sheetViews>
  <sheetFormatPr defaultColWidth="14.44140625" defaultRowHeight="15" customHeight="1" x14ac:dyDescent="0.25"/>
  <cols>
    <col min="1" max="1" width="1.88671875" customWidth="1"/>
    <col min="2" max="3" width="15.88671875" customWidth="1"/>
    <col min="4" max="4" width="22.88671875" customWidth="1"/>
    <col min="5" max="5" width="10.88671875" customWidth="1"/>
    <col min="6" max="6" width="18.88671875" customWidth="1"/>
    <col min="7" max="7" width="15.88671875" customWidth="1"/>
    <col min="8" max="8" width="10.88671875" customWidth="1"/>
    <col min="9" max="9" width="17.88671875" customWidth="1"/>
    <col min="10" max="10" width="10.88671875" customWidth="1"/>
    <col min="11" max="11" width="13.88671875" customWidth="1"/>
    <col min="12" max="12" width="14.88671875" customWidth="1"/>
    <col min="13" max="13" width="16.88671875" customWidth="1"/>
    <col min="14" max="14" width="1.88671875" customWidth="1"/>
    <col min="15" max="15" width="9.109375" customWidth="1"/>
    <col min="16" max="16" width="15.88671875" customWidth="1"/>
    <col min="17" max="33" width="9.109375" customWidth="1"/>
  </cols>
  <sheetData>
    <row r="1" spans="1:33" ht="9.75" customHeight="1" x14ac:dyDescent="0.25">
      <c r="A1" s="79"/>
      <c r="B1" s="79"/>
      <c r="C1" s="79"/>
      <c r="D1" s="79"/>
      <c r="E1" s="79"/>
      <c r="F1" s="79"/>
      <c r="G1" s="80"/>
      <c r="H1" s="79"/>
      <c r="I1" s="79"/>
      <c r="J1" s="79"/>
      <c r="K1" s="79"/>
      <c r="L1" s="81"/>
      <c r="M1" s="81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</row>
    <row r="2" spans="1:33" ht="30" customHeight="1" x14ac:dyDescent="0.3">
      <c r="A2" s="79"/>
      <c r="B2" s="223" t="s">
        <v>97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5"/>
      <c r="N2" s="1"/>
      <c r="O2" s="1"/>
      <c r="P2" s="1"/>
      <c r="Q2" s="1"/>
      <c r="R2" s="1"/>
      <c r="S2" s="1"/>
      <c r="T2" s="1"/>
      <c r="U2" s="1"/>
      <c r="V2" s="1"/>
      <c r="W2" s="1"/>
      <c r="X2" s="79"/>
      <c r="Y2" s="79"/>
      <c r="Z2" s="79"/>
      <c r="AA2" s="79"/>
      <c r="AB2" s="79"/>
      <c r="AC2" s="79"/>
      <c r="AD2" s="79"/>
      <c r="AE2" s="79"/>
      <c r="AF2" s="79"/>
      <c r="AG2" s="79"/>
    </row>
    <row r="3" spans="1:33" ht="30" customHeight="1" x14ac:dyDescent="0.3">
      <c r="A3" s="79"/>
      <c r="B3" s="231" t="s">
        <v>98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8"/>
      <c r="N3" s="1"/>
      <c r="O3" s="1"/>
      <c r="P3" s="1"/>
      <c r="Q3" s="1"/>
      <c r="R3" s="1"/>
      <c r="S3" s="1"/>
      <c r="T3" s="1"/>
      <c r="U3" s="1"/>
      <c r="V3" s="1"/>
      <c r="W3" s="1"/>
      <c r="X3" s="79"/>
      <c r="Y3" s="79"/>
      <c r="Z3" s="79"/>
      <c r="AA3" s="79"/>
      <c r="AB3" s="79"/>
      <c r="AC3" s="79"/>
      <c r="AD3" s="79"/>
      <c r="AE3" s="79"/>
      <c r="AF3" s="79"/>
      <c r="AG3" s="79"/>
    </row>
    <row r="4" spans="1:33" ht="49.5" customHeight="1" x14ac:dyDescent="0.3">
      <c r="A4" s="79"/>
      <c r="B4" s="2" t="e">
        <f t="shared" ref="B4:C4" si="0">#REF!</f>
        <v>#REF!</v>
      </c>
      <c r="C4" s="232" t="e">
        <f t="shared" si="0"/>
        <v>#REF!</v>
      </c>
      <c r="D4" s="233"/>
      <c r="E4" s="233"/>
      <c r="F4" s="233"/>
      <c r="G4" s="233"/>
      <c r="H4" s="233"/>
      <c r="I4" s="233"/>
      <c r="J4" s="233"/>
      <c r="K4" s="233"/>
      <c r="L4" s="233"/>
      <c r="M4" s="234"/>
      <c r="N4" s="1"/>
      <c r="O4" s="1"/>
      <c r="P4" s="1"/>
      <c r="Q4" s="1"/>
      <c r="R4" s="1"/>
      <c r="S4" s="1"/>
      <c r="T4" s="1"/>
      <c r="U4" s="1"/>
      <c r="V4" s="1"/>
      <c r="W4" s="1"/>
      <c r="X4" s="79"/>
      <c r="Y4" s="79"/>
      <c r="Z4" s="79"/>
      <c r="AA4" s="79"/>
      <c r="AB4" s="79"/>
      <c r="AC4" s="79"/>
      <c r="AD4" s="79"/>
      <c r="AE4" s="79"/>
      <c r="AF4" s="79"/>
      <c r="AG4" s="79"/>
    </row>
    <row r="5" spans="1:33" ht="24.75" customHeight="1" x14ac:dyDescent="0.3">
      <c r="A5" s="79"/>
      <c r="B5" s="27" t="s">
        <v>36</v>
      </c>
      <c r="C5" s="68" t="e">
        <f t="shared" ref="C5:C6" si="1">#REF!</f>
        <v>#REF!</v>
      </c>
      <c r="D5" s="79"/>
      <c r="E5" s="82"/>
      <c r="F5" s="82"/>
      <c r="G5" s="82"/>
      <c r="H5" s="82"/>
      <c r="I5" s="1"/>
      <c r="J5" s="82"/>
      <c r="K5" s="82"/>
      <c r="L5" s="82"/>
      <c r="M5" s="83"/>
      <c r="N5" s="1"/>
      <c r="O5" s="1"/>
      <c r="P5" s="1"/>
      <c r="Q5" s="1"/>
      <c r="R5" s="1"/>
      <c r="S5" s="1"/>
      <c r="T5" s="1"/>
      <c r="U5" s="1"/>
      <c r="V5" s="1"/>
      <c r="W5" s="1"/>
      <c r="X5" s="79"/>
      <c r="Y5" s="79"/>
      <c r="Z5" s="79"/>
      <c r="AA5" s="79"/>
      <c r="AB5" s="79"/>
      <c r="AC5" s="79"/>
      <c r="AD5" s="79"/>
      <c r="AE5" s="79"/>
      <c r="AF5" s="79"/>
      <c r="AG5" s="79"/>
    </row>
    <row r="6" spans="1:33" ht="24.75" customHeight="1" x14ac:dyDescent="0.3">
      <c r="A6" s="79"/>
      <c r="B6" s="21" t="s">
        <v>37</v>
      </c>
      <c r="C6" s="1" t="e">
        <f t="shared" si="1"/>
        <v>#REF!</v>
      </c>
      <c r="D6" s="79"/>
      <c r="E6" s="5"/>
      <c r="F6" s="5"/>
      <c r="G6" s="5"/>
      <c r="H6" s="5"/>
      <c r="I6" s="5"/>
      <c r="J6" s="5"/>
      <c r="K6" s="5"/>
      <c r="L6" s="5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79"/>
      <c r="Y6" s="79"/>
      <c r="Z6" s="79"/>
      <c r="AA6" s="79"/>
      <c r="AB6" s="79"/>
      <c r="AC6" s="79"/>
      <c r="AD6" s="79"/>
      <c r="AE6" s="79"/>
      <c r="AF6" s="79"/>
      <c r="AG6" s="79"/>
    </row>
    <row r="7" spans="1:33" ht="19.5" customHeight="1" x14ac:dyDescent="0.3">
      <c r="A7" s="79"/>
      <c r="B7" s="84" t="s">
        <v>38</v>
      </c>
      <c r="C7" s="85">
        <v>1.6500000000000001E-2</v>
      </c>
      <c r="D7" s="86" t="s">
        <v>39</v>
      </c>
      <c r="E7" s="85">
        <v>7.5999999999999998E-2</v>
      </c>
      <c r="F7" s="79"/>
      <c r="G7" s="5"/>
      <c r="H7" s="5"/>
      <c r="I7" s="5"/>
      <c r="J7" s="5"/>
      <c r="K7" s="5"/>
      <c r="L7" s="5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9.5" customHeight="1" x14ac:dyDescent="0.3">
      <c r="A8" s="79"/>
      <c r="B8" s="89" t="s">
        <v>40</v>
      </c>
      <c r="C8" s="90">
        <v>0.05</v>
      </c>
      <c r="D8" s="91">
        <f>('Antigo 12G'!PIS+'Antigo 12G'!COFINS+'Antigo 12G'!ISSQN)</f>
        <v>0.14250000000000002</v>
      </c>
      <c r="E8" s="91">
        <f>ROUND((1/(1-'Antigo 12G'!ADF))-1,4)</f>
        <v>0.16619999999999999</v>
      </c>
      <c r="F8" s="79"/>
      <c r="G8" s="10" t="s">
        <v>0</v>
      </c>
      <c r="H8" s="92">
        <v>6</v>
      </c>
      <c r="I8" s="11" t="s">
        <v>2</v>
      </c>
      <c r="J8" s="11"/>
      <c r="K8" s="11"/>
      <c r="L8" s="10" t="s">
        <v>3</v>
      </c>
      <c r="M8" s="93" t="e">
        <f>#REF!</f>
        <v>#REF!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4.5" customHeight="1" x14ac:dyDescent="0.3">
      <c r="A9" s="79"/>
      <c r="B9" s="12"/>
      <c r="C9" s="12"/>
      <c r="D9" s="12"/>
      <c r="E9" s="13"/>
      <c r="F9" s="13"/>
      <c r="G9" s="14"/>
      <c r="H9" s="13"/>
      <c r="I9" s="13"/>
      <c r="J9" s="13"/>
      <c r="K9" s="13"/>
      <c r="L9" s="13"/>
      <c r="M9" s="1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54.75" customHeight="1" x14ac:dyDescent="0.3">
      <c r="A10" s="79"/>
      <c r="B10" s="235" t="s">
        <v>4</v>
      </c>
      <c r="C10" s="236"/>
      <c r="D10" s="236"/>
      <c r="E10" s="236"/>
      <c r="F10" s="237"/>
      <c r="G10" s="94" t="s">
        <v>41</v>
      </c>
      <c r="H10" s="94" t="s">
        <v>42</v>
      </c>
      <c r="I10" s="94" t="s">
        <v>6</v>
      </c>
      <c r="J10" s="94" t="s">
        <v>43</v>
      </c>
      <c r="K10" s="94" t="s">
        <v>44</v>
      </c>
      <c r="L10" s="95" t="s">
        <v>9</v>
      </c>
      <c r="M10" s="95" t="s">
        <v>45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4.5" customHeight="1" x14ac:dyDescent="0.3">
      <c r="A11" s="79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7"/>
      <c r="M11" s="9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9.5" customHeight="1" x14ac:dyDescent="0.3">
      <c r="A12" s="79"/>
      <c r="B12" s="98"/>
      <c r="C12" s="99"/>
      <c r="D12" s="31"/>
      <c r="E12" s="31"/>
      <c r="F12" s="100"/>
      <c r="G12" s="25"/>
      <c r="H12" s="25"/>
      <c r="I12" s="25"/>
      <c r="J12" s="25"/>
      <c r="K12" s="25"/>
      <c r="L12" s="101"/>
      <c r="M12" s="10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9.5" customHeight="1" x14ac:dyDescent="0.3">
      <c r="A13" s="79"/>
      <c r="B13" s="33" t="s">
        <v>11</v>
      </c>
      <c r="C13" s="31"/>
      <c r="D13" s="31"/>
      <c r="E13" s="31"/>
      <c r="F13" s="100"/>
      <c r="G13" s="25"/>
      <c r="H13" s="25"/>
      <c r="I13" s="25"/>
      <c r="J13" s="25"/>
      <c r="K13" s="25"/>
      <c r="L13" s="101"/>
      <c r="M13" s="10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 x14ac:dyDescent="0.3">
      <c r="A14" s="79"/>
      <c r="B14" s="33"/>
      <c r="C14" s="31"/>
      <c r="D14" s="31"/>
      <c r="E14" s="31"/>
      <c r="F14" s="100"/>
      <c r="G14" s="25"/>
      <c r="H14" s="25"/>
      <c r="I14" s="25"/>
      <c r="J14" s="25"/>
      <c r="K14" s="25"/>
      <c r="L14" s="101"/>
      <c r="M14" s="10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9.5" customHeight="1" x14ac:dyDescent="0.3">
      <c r="A15" s="79"/>
      <c r="B15" s="33" t="s">
        <v>12</v>
      </c>
      <c r="C15" s="31"/>
      <c r="D15" s="31"/>
      <c r="E15" s="31"/>
      <c r="F15" s="100"/>
      <c r="G15" s="25"/>
      <c r="H15" s="25"/>
      <c r="I15" s="24"/>
      <c r="J15" s="25"/>
      <c r="K15" s="25"/>
      <c r="L15" s="101"/>
      <c r="M15" s="10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9.5" customHeight="1" x14ac:dyDescent="0.3">
      <c r="A16" s="79"/>
      <c r="B16" s="32" t="s">
        <v>46</v>
      </c>
      <c r="C16" s="77"/>
      <c r="D16" s="77"/>
      <c r="E16" s="77"/>
      <c r="F16" s="78"/>
      <c r="G16" s="25" t="s">
        <v>47</v>
      </c>
      <c r="H16" s="25">
        <v>1</v>
      </c>
      <c r="I16" s="24">
        <v>0.3</v>
      </c>
      <c r="J16" s="102">
        <f>'Antigo 12G'!t</f>
        <v>6</v>
      </c>
      <c r="K16" s="25">
        <f>ROUND(H16*I16*J16,2)</f>
        <v>1.8</v>
      </c>
      <c r="L16" s="45" t="e">
        <f>IF(H16&lt;&gt;0,VLOOKUP(G16,#REF!,2,0),0)</f>
        <v>#REF!</v>
      </c>
      <c r="M16" s="45" t="e">
        <f>ROUND(K16*L16,2)</f>
        <v>#REF!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9.5" customHeight="1" x14ac:dyDescent="0.3">
      <c r="A17" s="79"/>
      <c r="B17" s="32"/>
      <c r="C17" s="77"/>
      <c r="D17" s="77"/>
      <c r="E17" s="77"/>
      <c r="F17" s="78"/>
      <c r="G17" s="25"/>
      <c r="H17" s="25"/>
      <c r="I17" s="24"/>
      <c r="J17" s="25"/>
      <c r="K17" s="25"/>
      <c r="L17" s="45"/>
      <c r="M17" s="4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9.5" customHeight="1" x14ac:dyDescent="0.3">
      <c r="A18" s="79"/>
      <c r="B18" s="33"/>
      <c r="C18" s="31"/>
      <c r="D18" s="31"/>
      <c r="E18" s="31"/>
      <c r="F18" s="100"/>
      <c r="G18" s="25"/>
      <c r="H18" s="25"/>
      <c r="I18" s="24"/>
      <c r="J18" s="25"/>
      <c r="K18" s="25"/>
      <c r="L18" s="45"/>
      <c r="M18" s="4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9.5" customHeight="1" x14ac:dyDescent="0.3">
      <c r="A19" s="79"/>
      <c r="B19" s="33" t="s">
        <v>13</v>
      </c>
      <c r="C19" s="31"/>
      <c r="D19" s="31"/>
      <c r="E19" s="31"/>
      <c r="F19" s="100"/>
      <c r="G19" s="25"/>
      <c r="H19" s="25"/>
      <c r="I19" s="24"/>
      <c r="J19" s="25"/>
      <c r="K19" s="25"/>
      <c r="L19" s="45"/>
      <c r="M19" s="4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9.5" customHeight="1" x14ac:dyDescent="0.3">
      <c r="A20" s="79"/>
      <c r="B20" s="33" t="s">
        <v>48</v>
      </c>
      <c r="C20" s="77"/>
      <c r="D20" s="31"/>
      <c r="E20" s="31"/>
      <c r="F20" s="100"/>
      <c r="G20" s="25" t="s">
        <v>49</v>
      </c>
      <c r="H20" s="25">
        <v>1</v>
      </c>
      <c r="I20" s="24">
        <v>0.3</v>
      </c>
      <c r="J20" s="102">
        <f>'Antigo 12G'!t</f>
        <v>6</v>
      </c>
      <c r="K20" s="25">
        <f t="shared" ref="K20:K24" si="2">ROUND(H20*I20*J20,2)</f>
        <v>1.8</v>
      </c>
      <c r="L20" s="45" t="e">
        <f>IF(H20&lt;&gt;0,VLOOKUP(G20,#REF!,2,0),0)</f>
        <v>#REF!</v>
      </c>
      <c r="M20" s="45" t="e">
        <f t="shared" ref="M20:M24" si="3">ROUND(K20*L20,2)</f>
        <v>#REF!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9.5" customHeight="1" x14ac:dyDescent="0.3">
      <c r="A21" s="79"/>
      <c r="B21" s="33" t="s">
        <v>50</v>
      </c>
      <c r="C21" s="77"/>
      <c r="D21" s="31"/>
      <c r="E21" s="31"/>
      <c r="F21" s="100"/>
      <c r="G21" s="25" t="s">
        <v>49</v>
      </c>
      <c r="H21" s="25">
        <v>1</v>
      </c>
      <c r="I21" s="24">
        <v>0.3</v>
      </c>
      <c r="J21" s="102">
        <f>'Antigo 12G'!t</f>
        <v>6</v>
      </c>
      <c r="K21" s="25">
        <f t="shared" si="2"/>
        <v>1.8</v>
      </c>
      <c r="L21" s="45" t="e">
        <f>IF(H21&lt;&gt;0,VLOOKUP(G21,#REF!,2,0),0)</f>
        <v>#REF!</v>
      </c>
      <c r="M21" s="45" t="e">
        <f t="shared" si="3"/>
        <v>#REF!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9.5" customHeight="1" x14ac:dyDescent="0.3">
      <c r="A22" s="79"/>
      <c r="B22" s="33" t="s">
        <v>51</v>
      </c>
      <c r="C22" s="77"/>
      <c r="D22" s="31"/>
      <c r="E22" s="31"/>
      <c r="F22" s="100"/>
      <c r="G22" s="25" t="s">
        <v>49</v>
      </c>
      <c r="H22" s="25">
        <v>1</v>
      </c>
      <c r="I22" s="24">
        <v>0.3</v>
      </c>
      <c r="J22" s="102">
        <f>'Antigo 12G'!t</f>
        <v>6</v>
      </c>
      <c r="K22" s="25">
        <f t="shared" si="2"/>
        <v>1.8</v>
      </c>
      <c r="L22" s="45" t="e">
        <f>IF(H22&lt;&gt;0,VLOOKUP(G22,#REF!,2,0),0)</f>
        <v>#REF!</v>
      </c>
      <c r="M22" s="45" t="e">
        <f t="shared" si="3"/>
        <v>#REF!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9.5" customHeight="1" x14ac:dyDescent="0.3">
      <c r="A23" s="79"/>
      <c r="B23" s="33" t="s">
        <v>52</v>
      </c>
      <c r="C23" s="77"/>
      <c r="D23" s="31"/>
      <c r="E23" s="31"/>
      <c r="F23" s="100"/>
      <c r="G23" s="25" t="s">
        <v>53</v>
      </c>
      <c r="H23" s="25">
        <v>2</v>
      </c>
      <c r="I23" s="24">
        <v>0.3</v>
      </c>
      <c r="J23" s="102">
        <f>'Antigo 12G'!t</f>
        <v>6</v>
      </c>
      <c r="K23" s="25">
        <f t="shared" si="2"/>
        <v>3.6</v>
      </c>
      <c r="L23" s="45" t="e">
        <f>IF(H23&lt;&gt;0,VLOOKUP(G23,#REF!,2,0),0)</f>
        <v>#REF!</v>
      </c>
      <c r="M23" s="45" t="e">
        <f t="shared" si="3"/>
        <v>#REF!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9.5" customHeight="1" x14ac:dyDescent="0.3">
      <c r="A24" s="79"/>
      <c r="B24" s="33" t="s">
        <v>54</v>
      </c>
      <c r="C24" s="77"/>
      <c r="D24" s="31"/>
      <c r="E24" s="31"/>
      <c r="F24" s="100"/>
      <c r="G24" s="25" t="s">
        <v>53</v>
      </c>
      <c r="H24" s="25">
        <v>2</v>
      </c>
      <c r="I24" s="24">
        <v>0.3</v>
      </c>
      <c r="J24" s="102">
        <f>'Antigo 12G'!t</f>
        <v>6</v>
      </c>
      <c r="K24" s="25">
        <f t="shared" si="2"/>
        <v>3.6</v>
      </c>
      <c r="L24" s="45" t="e">
        <f>IF(H24&lt;&gt;0,VLOOKUP(G24,#REF!,2,0),0)</f>
        <v>#REF!</v>
      </c>
      <c r="M24" s="45" t="e">
        <f t="shared" si="3"/>
        <v>#REF!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9.5" customHeight="1" x14ac:dyDescent="0.3">
      <c r="A25" s="79"/>
      <c r="B25" s="33"/>
      <c r="C25" s="77"/>
      <c r="D25" s="31"/>
      <c r="E25" s="31"/>
      <c r="F25" s="100"/>
      <c r="G25" s="25"/>
      <c r="H25" s="25"/>
      <c r="I25" s="24"/>
      <c r="J25" s="25"/>
      <c r="K25" s="25"/>
      <c r="L25" s="45"/>
      <c r="M25" s="45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9.5" customHeight="1" x14ac:dyDescent="0.3">
      <c r="A26" s="79"/>
      <c r="B26" s="33" t="s">
        <v>14</v>
      </c>
      <c r="C26" s="77"/>
      <c r="D26" s="31"/>
      <c r="E26" s="31"/>
      <c r="F26" s="100"/>
      <c r="G26" s="25"/>
      <c r="H26" s="25"/>
      <c r="I26" s="24"/>
      <c r="J26" s="25"/>
      <c r="K26" s="25"/>
      <c r="L26" s="45"/>
      <c r="M26" s="45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9.5" customHeight="1" x14ac:dyDescent="0.3">
      <c r="A27" s="79"/>
      <c r="B27" s="33" t="s">
        <v>55</v>
      </c>
      <c r="C27" s="31"/>
      <c r="D27" s="31"/>
      <c r="E27" s="31"/>
      <c r="F27" s="100"/>
      <c r="G27" s="25" t="s">
        <v>56</v>
      </c>
      <c r="H27" s="25">
        <v>1</v>
      </c>
      <c r="I27" s="24">
        <v>0.3</v>
      </c>
      <c r="J27" s="102">
        <f>'Antigo 12G'!t</f>
        <v>6</v>
      </c>
      <c r="K27" s="25">
        <f>ROUND(H27*I27*J27,2)</f>
        <v>1.8</v>
      </c>
      <c r="L27" s="45" t="e">
        <f>IF(H27&lt;&gt;0,VLOOKUP(G27,#REF!,2,0),0)</f>
        <v>#REF!</v>
      </c>
      <c r="M27" s="45" t="e">
        <f>ROUND(K27*L27,2)</f>
        <v>#REF!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9.5" customHeight="1" x14ac:dyDescent="0.3">
      <c r="A28" s="79"/>
      <c r="B28" s="33"/>
      <c r="C28" s="31"/>
      <c r="D28" s="31"/>
      <c r="E28" s="31"/>
      <c r="F28" s="100"/>
      <c r="G28" s="103"/>
      <c r="H28" s="37"/>
      <c r="I28" s="104"/>
      <c r="J28" s="37"/>
      <c r="K28" s="37"/>
      <c r="L28" s="105"/>
      <c r="M28" s="10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24.75" customHeight="1" x14ac:dyDescent="0.3">
      <c r="A29" s="79"/>
      <c r="B29" s="33"/>
      <c r="C29" s="99"/>
      <c r="D29" s="99"/>
      <c r="E29" s="99"/>
      <c r="F29" s="106"/>
      <c r="G29" s="107" t="s">
        <v>15</v>
      </c>
      <c r="H29" s="59"/>
      <c r="I29" s="59"/>
      <c r="J29" s="59"/>
      <c r="K29" s="59"/>
      <c r="L29" s="59"/>
      <c r="M29" s="108" t="e">
        <f>SUM(M15:M27)</f>
        <v>#REF!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24.75" customHeight="1" x14ac:dyDescent="0.25">
      <c r="A30" s="109"/>
      <c r="B30" s="74" t="s">
        <v>57</v>
      </c>
      <c r="C30" s="57"/>
      <c r="D30" s="57"/>
      <c r="E30" s="110" t="e">
        <f t="shared" ref="E30:E31" si="4">#REF!</f>
        <v>#REF!</v>
      </c>
      <c r="F30" s="111" t="s">
        <v>58</v>
      </c>
      <c r="G30" s="107" t="s">
        <v>20</v>
      </c>
      <c r="H30" s="57"/>
      <c r="I30" s="57"/>
      <c r="J30" s="57"/>
      <c r="K30" s="57"/>
      <c r="L30" s="57"/>
      <c r="M30" s="108" t="e">
        <f>ROUND(M29*E30,2)</f>
        <v>#REF!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34.5" customHeight="1" x14ac:dyDescent="0.25">
      <c r="A31" s="109"/>
      <c r="B31" s="238" t="s">
        <v>59</v>
      </c>
      <c r="C31" s="229"/>
      <c r="D31" s="239"/>
      <c r="E31" s="112" t="e">
        <f t="shared" si="4"/>
        <v>#REF!</v>
      </c>
      <c r="F31" s="113" t="s">
        <v>58</v>
      </c>
      <c r="G31" s="107" t="s">
        <v>22</v>
      </c>
      <c r="H31" s="57"/>
      <c r="I31" s="57"/>
      <c r="J31" s="57"/>
      <c r="K31" s="57"/>
      <c r="L31" s="57"/>
      <c r="M31" s="108" t="e">
        <f>ROUND(M29*E31,2)</f>
        <v>#REF!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24.75" customHeight="1" x14ac:dyDescent="0.25">
      <c r="A32" s="109"/>
      <c r="B32" s="240" t="s">
        <v>60</v>
      </c>
      <c r="C32" s="229"/>
      <c r="D32" s="239"/>
      <c r="E32" s="114"/>
      <c r="F32" s="115"/>
      <c r="G32" s="107" t="s">
        <v>61</v>
      </c>
      <c r="H32" s="57"/>
      <c r="I32" s="57"/>
      <c r="J32" s="57"/>
      <c r="K32" s="57"/>
      <c r="L32" s="57"/>
      <c r="M32" s="108" t="e">
        <f>SUM(M29:M31)</f>
        <v>#REF!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54.75" customHeight="1" x14ac:dyDescent="0.3">
      <c r="A33" s="79"/>
      <c r="B33" s="33" t="s">
        <v>62</v>
      </c>
      <c r="C33" s="31"/>
      <c r="D33" s="31"/>
      <c r="E33" s="31"/>
      <c r="F33" s="100"/>
      <c r="G33" s="25"/>
      <c r="H33" s="117" t="s">
        <v>42</v>
      </c>
      <c r="I33" s="117" t="s">
        <v>6</v>
      </c>
      <c r="J33" s="117" t="s">
        <v>43</v>
      </c>
      <c r="K33" s="117" t="s">
        <v>63</v>
      </c>
      <c r="L33" s="118" t="s">
        <v>9</v>
      </c>
      <c r="M33" s="118" t="s">
        <v>45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9.5" customHeight="1" x14ac:dyDescent="0.3">
      <c r="A34" s="79"/>
      <c r="B34" s="33"/>
      <c r="C34" s="31"/>
      <c r="D34" s="31"/>
      <c r="E34" s="31"/>
      <c r="F34" s="100"/>
      <c r="G34" s="25"/>
      <c r="H34" s="25"/>
      <c r="I34" s="24"/>
      <c r="J34" s="25"/>
      <c r="K34" s="25"/>
      <c r="L34" s="101"/>
      <c r="M34" s="10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9.5" customHeight="1" x14ac:dyDescent="0.3">
      <c r="A35" s="79"/>
      <c r="B35" s="33" t="s">
        <v>64</v>
      </c>
      <c r="C35" s="31"/>
      <c r="D35" s="31"/>
      <c r="E35" s="31"/>
      <c r="F35" s="100"/>
      <c r="G35" s="25"/>
      <c r="H35" s="25"/>
      <c r="I35" s="24"/>
      <c r="J35" s="25"/>
      <c r="K35" s="25"/>
      <c r="L35" s="101"/>
      <c r="M35" s="10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9.5" customHeight="1" x14ac:dyDescent="0.3">
      <c r="A36" s="79"/>
      <c r="B36" s="32" t="s">
        <v>65</v>
      </c>
      <c r="C36" s="31"/>
      <c r="D36" s="31"/>
      <c r="E36" s="31"/>
      <c r="F36" s="100"/>
      <c r="G36" s="119" t="s">
        <v>66</v>
      </c>
      <c r="H36" s="25">
        <v>1</v>
      </c>
      <c r="I36" s="24">
        <v>0.3</v>
      </c>
      <c r="J36" s="102">
        <f>'Antigo 12G'!t</f>
        <v>6</v>
      </c>
      <c r="K36" s="25">
        <f t="shared" ref="K36:K37" si="5">H36*I36*J36</f>
        <v>1.7999999999999998</v>
      </c>
      <c r="L36" s="45" t="e">
        <f>IF(H36&lt;&gt;0,VLOOKUP(G36,#REF!,2,0),0)</f>
        <v>#REF!</v>
      </c>
      <c r="M36" s="45" t="e">
        <f t="shared" ref="M36:M37" si="6">ROUND(K36*L36,2)</f>
        <v>#REF!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9.5" customHeight="1" x14ac:dyDescent="0.3">
      <c r="A37" s="79"/>
      <c r="B37" s="32" t="s">
        <v>67</v>
      </c>
      <c r="C37" s="31"/>
      <c r="D37" s="31"/>
      <c r="E37" s="31"/>
      <c r="F37" s="100"/>
      <c r="G37" s="119" t="s">
        <v>68</v>
      </c>
      <c r="H37" s="25">
        <v>1</v>
      </c>
      <c r="I37" s="24">
        <v>0.3</v>
      </c>
      <c r="J37" s="102">
        <f>'Antigo 12G'!t</f>
        <v>6</v>
      </c>
      <c r="K37" s="25">
        <f t="shared" si="5"/>
        <v>1.7999999999999998</v>
      </c>
      <c r="L37" s="45" t="e">
        <f>IF(H37&lt;&gt;0,VLOOKUP(G37,#REF!,2,0),0)</f>
        <v>#REF!</v>
      </c>
      <c r="M37" s="45" t="e">
        <f t="shared" si="6"/>
        <v>#REF!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9.5" customHeight="1" x14ac:dyDescent="0.3">
      <c r="A38" s="79"/>
      <c r="B38" s="33"/>
      <c r="C38" s="31"/>
      <c r="D38" s="31"/>
      <c r="E38" s="31"/>
      <c r="F38" s="100"/>
      <c r="G38" s="119"/>
      <c r="H38" s="25"/>
      <c r="I38" s="24"/>
      <c r="J38" s="25"/>
      <c r="K38" s="25"/>
      <c r="L38" s="101"/>
      <c r="M38" s="10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9.5" customHeight="1" x14ac:dyDescent="0.3">
      <c r="A39" s="79"/>
      <c r="B39" s="33" t="s">
        <v>69</v>
      </c>
      <c r="C39" s="31"/>
      <c r="D39" s="31"/>
      <c r="E39" s="31"/>
      <c r="F39" s="100"/>
      <c r="G39" s="66"/>
      <c r="H39" s="25"/>
      <c r="I39" s="24"/>
      <c r="J39" s="25"/>
      <c r="K39" s="25"/>
      <c r="L39" s="101"/>
      <c r="M39" s="10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9.5" customHeight="1" x14ac:dyDescent="0.3">
      <c r="A40" s="79"/>
      <c r="B40" s="33" t="s">
        <v>70</v>
      </c>
      <c r="C40" s="1"/>
      <c r="D40" s="1"/>
      <c r="E40" s="1"/>
      <c r="F40" s="120"/>
      <c r="G40" s="66" t="s">
        <v>71</v>
      </c>
      <c r="H40" s="25">
        <v>1</v>
      </c>
      <c r="I40" s="24">
        <v>0.3</v>
      </c>
      <c r="J40" s="102">
        <f>'Antigo 12G'!t</f>
        <v>6</v>
      </c>
      <c r="K40" s="22">
        <f t="shared" ref="K40:K42" si="7">H40*I40*J40</f>
        <v>1.7999999999999998</v>
      </c>
      <c r="L40" s="26" t="e">
        <f>IF(H40&lt;&gt;0,VLOOKUP(G40,#REF!,2,0),0)</f>
        <v>#REF!</v>
      </c>
      <c r="M40" s="26" t="e">
        <f t="shared" ref="M40:M42" si="8">ROUND(K40*L40,2)</f>
        <v>#REF!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9.5" customHeight="1" x14ac:dyDescent="0.3">
      <c r="A41" s="79"/>
      <c r="B41" s="33" t="s">
        <v>32</v>
      </c>
      <c r="C41" s="31"/>
      <c r="D41" s="31"/>
      <c r="E41" s="31"/>
      <c r="F41" s="100"/>
      <c r="G41" s="121" t="s">
        <v>99</v>
      </c>
      <c r="H41" s="25">
        <v>1</v>
      </c>
      <c r="I41" s="24">
        <v>0.3</v>
      </c>
      <c r="J41" s="102">
        <f>'Antigo 12G'!t</f>
        <v>6</v>
      </c>
      <c r="K41" s="22">
        <f t="shared" si="7"/>
        <v>1.7999999999999998</v>
      </c>
      <c r="L41" s="26" t="e">
        <f>IF(H41&lt;&gt;0,VLOOKUP(G41,#REF!,2,0),0)</f>
        <v>#REF!</v>
      </c>
      <c r="M41" s="26" t="e">
        <f t="shared" si="8"/>
        <v>#REF!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9.5" customHeight="1" x14ac:dyDescent="0.3">
      <c r="A42" s="79"/>
      <c r="B42" s="33" t="s">
        <v>100</v>
      </c>
      <c r="C42" s="31"/>
      <c r="D42" s="31"/>
      <c r="E42" s="31"/>
      <c r="F42" s="100"/>
      <c r="G42" s="121" t="s">
        <v>101</v>
      </c>
      <c r="H42" s="25">
        <v>1</v>
      </c>
      <c r="I42" s="24">
        <v>0.3</v>
      </c>
      <c r="J42" s="102">
        <f>'Antigo 12G'!t</f>
        <v>6</v>
      </c>
      <c r="K42" s="22">
        <f t="shared" si="7"/>
        <v>1.7999999999999998</v>
      </c>
      <c r="L42" s="26" t="e">
        <f>IF(H42&lt;&gt;0,VLOOKUP(G42,#REF!,2,0),0)</f>
        <v>#REF!</v>
      </c>
      <c r="M42" s="26" t="e">
        <f t="shared" si="8"/>
        <v>#REF!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9.5" customHeight="1" x14ac:dyDescent="0.3">
      <c r="A43" s="122"/>
      <c r="B43" s="241"/>
      <c r="C43" s="233"/>
      <c r="D43" s="233"/>
      <c r="E43" s="233"/>
      <c r="F43" s="234"/>
      <c r="G43" s="119"/>
      <c r="H43" s="25"/>
      <c r="I43" s="24"/>
      <c r="J43" s="25"/>
      <c r="K43" s="25"/>
      <c r="L43" s="45"/>
      <c r="M43" s="45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</row>
    <row r="44" spans="1:33" ht="19.5" customHeight="1" x14ac:dyDescent="0.3">
      <c r="A44" s="1"/>
      <c r="B44" s="21" t="s">
        <v>74</v>
      </c>
      <c r="C44" s="1"/>
      <c r="D44" s="1"/>
      <c r="E44" s="1"/>
      <c r="F44" s="120"/>
      <c r="G44" s="66"/>
      <c r="H44" s="25"/>
      <c r="I44" s="24"/>
      <c r="J44" s="25"/>
      <c r="K44" s="25"/>
      <c r="L44" s="45"/>
      <c r="M44" s="45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9.5" customHeight="1" x14ac:dyDescent="0.3">
      <c r="A45" s="31"/>
      <c r="B45" s="27" t="s">
        <v>75</v>
      </c>
      <c r="C45" s="47"/>
      <c r="D45" s="47"/>
      <c r="E45" s="47"/>
      <c r="F45" s="70"/>
      <c r="G45" s="67" t="s">
        <v>76</v>
      </c>
      <c r="H45" s="22">
        <v>1</v>
      </c>
      <c r="I45" s="28">
        <v>0.3</v>
      </c>
      <c r="J45" s="102">
        <f>'Antigo 12G'!t</f>
        <v>6</v>
      </c>
      <c r="K45" s="22">
        <f>H45*(I45)*J45</f>
        <v>1.7999999999999998</v>
      </c>
      <c r="L45" s="26" t="e">
        <f>IF(G45&lt;&gt;0,VLOOKUP(G45,#REF!,2,0),0)</f>
        <v>#REF!</v>
      </c>
      <c r="M45" s="26" t="e">
        <f>ROUND(K45*L45,2)</f>
        <v>#REF!</v>
      </c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</row>
    <row r="46" spans="1:33" ht="11.25" customHeight="1" x14ac:dyDescent="0.3">
      <c r="A46" s="31"/>
      <c r="B46" s="27"/>
      <c r="C46" s="47"/>
      <c r="D46" s="47"/>
      <c r="E46" s="47"/>
      <c r="F46" s="47"/>
      <c r="G46" s="67"/>
      <c r="H46" s="22"/>
      <c r="I46" s="28"/>
      <c r="J46" s="22"/>
      <c r="K46" s="22"/>
      <c r="L46" s="26"/>
      <c r="M46" s="26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</row>
    <row r="47" spans="1:33" ht="19.5" customHeight="1" x14ac:dyDescent="0.3">
      <c r="A47" s="1"/>
      <c r="B47" s="21" t="s">
        <v>77</v>
      </c>
      <c r="C47" s="1"/>
      <c r="D47" s="1"/>
      <c r="E47" s="1"/>
      <c r="F47" s="120"/>
      <c r="G47" s="67"/>
      <c r="H47" s="22"/>
      <c r="I47" s="28"/>
      <c r="J47" s="22"/>
      <c r="K47" s="22"/>
      <c r="L47" s="26"/>
      <c r="M47" s="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9.5" customHeight="1" x14ac:dyDescent="0.3">
      <c r="A48" s="31"/>
      <c r="B48" s="27" t="s">
        <v>78</v>
      </c>
      <c r="C48" s="1"/>
      <c r="D48" s="1"/>
      <c r="E48" s="1"/>
      <c r="F48" s="120"/>
      <c r="G48" s="67" t="s">
        <v>79</v>
      </c>
      <c r="H48" s="22">
        <v>1</v>
      </c>
      <c r="I48" s="28">
        <v>0.3</v>
      </c>
      <c r="J48" s="102">
        <f>'Antigo 12G'!t</f>
        <v>6</v>
      </c>
      <c r="K48" s="22">
        <f>H48*(I48)*J48</f>
        <v>1.7999999999999998</v>
      </c>
      <c r="L48" s="26" t="e">
        <f>IF(G48&lt;&gt;0,VLOOKUP(G48,#REF!,2,0),0)</f>
        <v>#REF!</v>
      </c>
      <c r="M48" s="26" t="e">
        <f>ROUND(K48*L48,2)</f>
        <v>#REF!</v>
      </c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</row>
    <row r="49" spans="1:33" ht="19.5" customHeight="1" x14ac:dyDescent="0.3">
      <c r="A49" s="122"/>
      <c r="B49" s="123"/>
      <c r="C49" s="77"/>
      <c r="D49" s="77"/>
      <c r="E49" s="77"/>
      <c r="F49" s="77"/>
      <c r="G49" s="119"/>
      <c r="H49" s="25"/>
      <c r="I49" s="24"/>
      <c r="J49" s="25"/>
      <c r="K49" s="25"/>
      <c r="L49" s="45"/>
      <c r="M49" s="45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</row>
    <row r="50" spans="1:33" ht="19.5" customHeight="1" x14ac:dyDescent="0.3">
      <c r="A50" s="79"/>
      <c r="B50" s="21"/>
      <c r="C50" s="1"/>
      <c r="D50" s="1"/>
      <c r="E50" s="1"/>
      <c r="F50" s="1"/>
      <c r="G50" s="124"/>
      <c r="H50" s="37"/>
      <c r="I50" s="104"/>
      <c r="J50" s="37"/>
      <c r="K50" s="37"/>
      <c r="L50" s="38"/>
      <c r="M50" s="125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24.75" customHeight="1" x14ac:dyDescent="0.3">
      <c r="A51" s="79"/>
      <c r="B51" s="21"/>
      <c r="C51" s="1"/>
      <c r="D51" s="1"/>
      <c r="E51" s="1"/>
      <c r="F51" s="1"/>
      <c r="G51" s="126" t="s">
        <v>24</v>
      </c>
      <c r="H51" s="50"/>
      <c r="I51" s="50"/>
      <c r="J51" s="50"/>
      <c r="K51" s="50"/>
      <c r="L51" s="127"/>
      <c r="M51" s="43" t="e">
        <f>SUM(M34:M49)</f>
        <v>#REF!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24.75" customHeight="1" x14ac:dyDescent="0.3">
      <c r="A52" s="79"/>
      <c r="B52" s="242" t="s">
        <v>60</v>
      </c>
      <c r="C52" s="229"/>
      <c r="D52" s="229"/>
      <c r="E52" s="128"/>
      <c r="F52" s="129"/>
      <c r="G52" s="126" t="s">
        <v>80</v>
      </c>
      <c r="H52" s="52"/>
      <c r="I52" s="52"/>
      <c r="J52" s="52"/>
      <c r="K52" s="52"/>
      <c r="L52" s="130"/>
      <c r="M52" s="43" t="e">
        <f>M32+M51</f>
        <v>#REF!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24.75" customHeight="1" x14ac:dyDescent="0.3">
      <c r="A53" s="79"/>
      <c r="B53" s="221" t="s">
        <v>81</v>
      </c>
      <c r="C53" s="229"/>
      <c r="D53" s="229"/>
      <c r="E53" s="131" t="e">
        <f>#REF!</f>
        <v>#REF!</v>
      </c>
      <c r="F53" s="132" t="s">
        <v>82</v>
      </c>
      <c r="G53" s="126" t="s">
        <v>83</v>
      </c>
      <c r="H53" s="11"/>
      <c r="I53" s="53"/>
      <c r="J53" s="53"/>
      <c r="K53" s="53"/>
      <c r="L53" s="133"/>
      <c r="M53" s="134" t="e">
        <f>TRUNC(E53*(+M52),2)</f>
        <v>#REF!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24.75" customHeight="1" x14ac:dyDescent="0.3">
      <c r="A54" s="79"/>
      <c r="B54" s="135" t="s">
        <v>84</v>
      </c>
      <c r="C54" s="52"/>
      <c r="D54" s="52"/>
      <c r="E54" s="136">
        <f>ROUND((1+'Antigo 12G'!DF)*'Antigo 12G'!PIS+(1+'Antigo 12G'!DF)*'Antigo 12G'!COFINS,4)</f>
        <v>0.1079</v>
      </c>
      <c r="F54" s="137" t="s">
        <v>85</v>
      </c>
      <c r="G54" s="126" t="s">
        <v>86</v>
      </c>
      <c r="H54" s="138"/>
      <c r="I54" s="138"/>
      <c r="J54" s="50"/>
      <c r="K54" s="50"/>
      <c r="L54" s="127"/>
      <c r="M54" s="43" t="e">
        <f>TRUNC(E54*(+M52+M53),2)</f>
        <v>#REF!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24.75" customHeight="1" x14ac:dyDescent="0.3">
      <c r="A55" s="79"/>
      <c r="B55" s="135" t="s">
        <v>87</v>
      </c>
      <c r="C55" s="52"/>
      <c r="D55" s="139">
        <f>'Antigo 12G'!ISSQN</f>
        <v>0.05</v>
      </c>
      <c r="E55" s="136">
        <f>ROUND((1+'Antigo 12G'!DF)*'Antigo 12G'!ISSQN,4)</f>
        <v>5.8299999999999998E-2</v>
      </c>
      <c r="F55" s="137" t="s">
        <v>85</v>
      </c>
      <c r="G55" s="126" t="s">
        <v>88</v>
      </c>
      <c r="H55" s="138"/>
      <c r="I55" s="138"/>
      <c r="J55" s="50"/>
      <c r="K55" s="50"/>
      <c r="L55" s="127"/>
      <c r="M55" s="43" t="e">
        <f>TRUNC(E55*(+M52+M53),2)</f>
        <v>#REF!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24.75" customHeight="1" x14ac:dyDescent="0.3">
      <c r="A56" s="79"/>
      <c r="B56" s="135" t="s">
        <v>89</v>
      </c>
      <c r="C56" s="52"/>
      <c r="D56" s="52"/>
      <c r="E56" s="5"/>
      <c r="F56" s="137"/>
      <c r="G56" s="126" t="s">
        <v>90</v>
      </c>
      <c r="H56" s="52"/>
      <c r="I56" s="50"/>
      <c r="J56" s="50"/>
      <c r="K56" s="50"/>
      <c r="L56" s="127"/>
      <c r="M56" s="43" t="e">
        <f>SUM(M52:M55)</f>
        <v>#REF!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24.75" customHeight="1" x14ac:dyDescent="0.3">
      <c r="A57" s="79"/>
      <c r="B57" s="74" t="s">
        <v>91</v>
      </c>
      <c r="C57" s="57"/>
      <c r="D57" s="57"/>
      <c r="E57" s="57"/>
      <c r="F57" s="57"/>
      <c r="G57" s="58"/>
      <c r="H57" s="59"/>
      <c r="I57" s="59"/>
      <c r="J57" s="59"/>
      <c r="K57" s="59"/>
      <c r="L57" s="140"/>
      <c r="M57" s="108" t="e">
        <f>TRUNC(M56/'Antigo 12G'!t,2)</f>
        <v>#REF!</v>
      </c>
      <c r="N57" s="1"/>
      <c r="O57" s="1"/>
      <c r="P57" s="79"/>
      <c r="Q57" s="79"/>
      <c r="R57" s="79"/>
      <c r="S57" s="79"/>
      <c r="T57" s="79"/>
      <c r="U57" s="79"/>
      <c r="V57" s="79"/>
      <c r="W57" s="79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24.75" customHeight="1" x14ac:dyDescent="0.3">
      <c r="A58" s="79"/>
      <c r="B58" s="141" t="s">
        <v>92</v>
      </c>
      <c r="C58" s="135"/>
      <c r="D58" s="52"/>
      <c r="E58" s="52"/>
      <c r="F58" s="142"/>
      <c r="G58" s="143" t="s">
        <v>93</v>
      </c>
      <c r="H58" s="144" t="s">
        <v>94</v>
      </c>
      <c r="I58" s="144" t="s">
        <v>95</v>
      </c>
      <c r="J58" s="139">
        <f>E54+E55</f>
        <v>0.16619999999999999</v>
      </c>
      <c r="K58" s="244" t="s">
        <v>96</v>
      </c>
      <c r="L58" s="239"/>
      <c r="M58" s="15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4.5" customHeight="1" x14ac:dyDescent="0.3">
      <c r="A59" s="79"/>
      <c r="B59" s="238" t="e">
        <f>#REF!</f>
        <v>#REF!</v>
      </c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2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</row>
    <row r="60" spans="1:33" ht="9.75" customHeight="1" x14ac:dyDescent="0.3">
      <c r="A60" s="79"/>
      <c r="B60" s="1"/>
      <c r="C60" s="1"/>
      <c r="D60" s="61"/>
      <c r="E60" s="61"/>
      <c r="F60" s="61"/>
      <c r="G60" s="61"/>
      <c r="H60" s="61"/>
      <c r="I60" s="61"/>
      <c r="J60" s="61"/>
      <c r="K60" s="61"/>
      <c r="L60" s="61"/>
      <c r="M60" s="62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</row>
    <row r="61" spans="1:33" ht="19.5" customHeight="1" x14ac:dyDescent="0.25">
      <c r="A61" s="79"/>
      <c r="B61" s="5"/>
      <c r="C61" s="5"/>
      <c r="D61" s="79"/>
      <c r="E61" s="79"/>
      <c r="F61" s="76"/>
      <c r="G61" s="5"/>
      <c r="H61" s="79"/>
      <c r="I61" s="79"/>
      <c r="J61" s="79"/>
      <c r="K61" s="79"/>
      <c r="L61" s="81"/>
      <c r="M61" s="146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</row>
    <row r="62" spans="1:33" ht="19.5" customHeight="1" x14ac:dyDescent="0.25">
      <c r="A62" s="79"/>
      <c r="B62" s="5"/>
      <c r="C62" s="5"/>
      <c r="D62" s="79"/>
      <c r="E62" s="79"/>
      <c r="F62" s="76"/>
      <c r="G62" s="5"/>
      <c r="H62" s="79"/>
      <c r="I62" s="79"/>
      <c r="J62" s="79"/>
      <c r="K62" s="79"/>
      <c r="L62" s="81"/>
      <c r="M62" s="146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</row>
    <row r="63" spans="1:33" ht="19.5" customHeight="1" x14ac:dyDescent="0.25">
      <c r="A63" s="79"/>
      <c r="B63" s="79"/>
      <c r="C63" s="79"/>
      <c r="D63" s="79"/>
      <c r="E63" s="79"/>
      <c r="F63" s="147"/>
      <c r="G63" s="79"/>
      <c r="H63" s="79"/>
      <c r="I63" s="79"/>
      <c r="J63" s="79"/>
      <c r="K63" s="79"/>
      <c r="L63" s="81"/>
      <c r="M63" s="146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</row>
    <row r="64" spans="1:33" ht="19.5" customHeight="1" x14ac:dyDescent="0.25">
      <c r="A64" s="79"/>
      <c r="B64" s="79"/>
      <c r="C64" s="79"/>
      <c r="D64" s="79"/>
      <c r="E64" s="79"/>
      <c r="F64" s="147"/>
      <c r="G64" s="79"/>
      <c r="H64" s="79"/>
      <c r="I64" s="79"/>
      <c r="J64" s="79"/>
      <c r="K64" s="79"/>
      <c r="L64" s="81"/>
      <c r="M64" s="146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</row>
    <row r="65" spans="1:33" ht="19.5" customHeight="1" x14ac:dyDescent="0.25">
      <c r="A65" s="79"/>
      <c r="B65" s="79"/>
      <c r="C65" s="79"/>
      <c r="D65" s="79"/>
      <c r="E65" s="79"/>
      <c r="F65" s="79"/>
      <c r="G65" s="80"/>
      <c r="H65" s="79"/>
      <c r="I65" s="79"/>
      <c r="J65" s="79"/>
      <c r="K65" s="79"/>
      <c r="L65" s="81"/>
      <c r="M65" s="146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</row>
    <row r="66" spans="1:33" ht="19.5" customHeight="1" x14ac:dyDescent="0.25">
      <c r="A66" s="79"/>
      <c r="B66" s="79"/>
      <c r="C66" s="79"/>
      <c r="D66" s="148"/>
      <c r="E66" s="230"/>
      <c r="F66" s="227"/>
      <c r="G66" s="80"/>
      <c r="H66" s="79"/>
      <c r="I66" s="79"/>
      <c r="J66" s="79"/>
      <c r="K66" s="79"/>
      <c r="L66" s="81"/>
      <c r="M66" s="81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</row>
    <row r="67" spans="1:33" ht="19.5" customHeight="1" x14ac:dyDescent="0.25">
      <c r="A67" s="79"/>
      <c r="B67" s="79"/>
      <c r="C67" s="79"/>
      <c r="D67" s="79"/>
      <c r="E67" s="79"/>
      <c r="F67" s="148"/>
      <c r="G67" s="80"/>
      <c r="H67" s="79"/>
      <c r="I67" s="79"/>
      <c r="J67" s="79"/>
      <c r="K67" s="79"/>
      <c r="L67" s="81"/>
      <c r="M67" s="81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</row>
    <row r="68" spans="1:33" ht="19.5" customHeight="1" x14ac:dyDescent="0.25">
      <c r="A68" s="79"/>
      <c r="B68" s="79"/>
      <c r="C68" s="79"/>
      <c r="D68" s="79"/>
      <c r="E68" s="79"/>
      <c r="F68" s="148"/>
      <c r="G68" s="80"/>
      <c r="H68" s="79"/>
      <c r="I68" s="79"/>
      <c r="J68" s="79"/>
      <c r="K68" s="230"/>
      <c r="L68" s="227"/>
      <c r="M68" s="81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</row>
    <row r="69" spans="1:33" ht="19.5" customHeight="1" x14ac:dyDescent="0.25">
      <c r="A69" s="79"/>
      <c r="B69" s="79"/>
      <c r="C69" s="79"/>
      <c r="D69" s="79"/>
      <c r="E69" s="79"/>
      <c r="F69" s="150"/>
      <c r="G69" s="80"/>
      <c r="H69" s="79"/>
      <c r="I69" s="148"/>
      <c r="J69" s="79"/>
      <c r="K69" s="79"/>
      <c r="L69" s="81"/>
      <c r="M69" s="81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</row>
    <row r="70" spans="1:33" ht="19.5" customHeight="1" x14ac:dyDescent="0.25">
      <c r="A70" s="79"/>
      <c r="B70" s="79"/>
      <c r="C70" s="79"/>
      <c r="D70" s="79"/>
      <c r="E70" s="79"/>
      <c r="F70" s="79"/>
      <c r="G70" s="80"/>
      <c r="H70" s="79"/>
      <c r="I70" s="79"/>
      <c r="J70" s="79"/>
      <c r="K70" s="79"/>
      <c r="L70" s="81"/>
      <c r="M70" s="81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</row>
    <row r="71" spans="1:33" ht="19.5" customHeight="1" x14ac:dyDescent="0.25">
      <c r="A71" s="79"/>
      <c r="B71" s="79"/>
      <c r="C71" s="79"/>
      <c r="D71" s="79"/>
      <c r="E71" s="79"/>
      <c r="F71" s="148"/>
      <c r="G71" s="149"/>
      <c r="H71" s="79"/>
      <c r="I71" s="79"/>
      <c r="J71" s="79"/>
      <c r="K71" s="79"/>
      <c r="L71" s="81"/>
      <c r="M71" s="81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</row>
    <row r="72" spans="1:33" ht="19.5" customHeight="1" x14ac:dyDescent="0.25">
      <c r="A72" s="79"/>
      <c r="B72" s="79"/>
      <c r="C72" s="79"/>
      <c r="D72" s="79"/>
      <c r="E72" s="79"/>
      <c r="F72" s="79"/>
      <c r="G72" s="80"/>
      <c r="H72" s="79"/>
      <c r="I72" s="79"/>
      <c r="J72" s="79"/>
      <c r="K72" s="79"/>
      <c r="L72" s="81"/>
      <c r="M72" s="81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</row>
    <row r="73" spans="1:33" ht="19.5" customHeight="1" x14ac:dyDescent="0.25">
      <c r="A73" s="79"/>
      <c r="B73" s="79"/>
      <c r="C73" s="79"/>
      <c r="D73" s="79"/>
      <c r="E73" s="79"/>
      <c r="F73" s="79"/>
      <c r="G73" s="80"/>
      <c r="H73" s="79"/>
      <c r="I73" s="79"/>
      <c r="J73" s="79"/>
      <c r="K73" s="79"/>
      <c r="L73" s="81"/>
      <c r="M73" s="81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</row>
    <row r="74" spans="1:33" ht="19.5" customHeight="1" x14ac:dyDescent="0.25">
      <c r="A74" s="79"/>
      <c r="B74" s="79"/>
      <c r="C74" s="79"/>
      <c r="D74" s="79"/>
      <c r="E74" s="79"/>
      <c r="F74" s="79"/>
      <c r="G74" s="80"/>
      <c r="H74" s="79"/>
      <c r="I74" s="79"/>
      <c r="J74" s="79"/>
      <c r="K74" s="79"/>
      <c r="L74" s="81"/>
      <c r="M74" s="81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</row>
    <row r="75" spans="1:33" ht="19.5" customHeight="1" x14ac:dyDescent="0.25">
      <c r="A75" s="79"/>
      <c r="B75" s="79"/>
      <c r="C75" s="79"/>
      <c r="D75" s="79"/>
      <c r="E75" s="79"/>
      <c r="F75" s="79"/>
      <c r="G75" s="80"/>
      <c r="H75" s="79"/>
      <c r="I75" s="79"/>
      <c r="J75" s="79"/>
      <c r="K75" s="79"/>
      <c r="L75" s="81"/>
      <c r="M75" s="81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</row>
    <row r="76" spans="1:33" ht="19.5" customHeight="1" x14ac:dyDescent="0.25">
      <c r="A76" s="79"/>
      <c r="B76" s="79"/>
      <c r="C76" s="79"/>
      <c r="D76" s="79"/>
      <c r="E76" s="79"/>
      <c r="F76" s="79"/>
      <c r="G76" s="80"/>
      <c r="H76" s="79"/>
      <c r="I76" s="79"/>
      <c r="J76" s="79"/>
      <c r="K76" s="79"/>
      <c r="L76" s="81"/>
      <c r="M76" s="81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</row>
    <row r="77" spans="1:33" ht="19.5" customHeight="1" x14ac:dyDescent="0.25">
      <c r="A77" s="79"/>
      <c r="B77" s="79"/>
      <c r="C77" s="79"/>
      <c r="D77" s="79"/>
      <c r="E77" s="79"/>
      <c r="F77" s="79"/>
      <c r="G77" s="80"/>
      <c r="H77" s="79"/>
      <c r="I77" s="79"/>
      <c r="J77" s="79"/>
      <c r="K77" s="79"/>
      <c r="L77" s="81"/>
      <c r="M77" s="81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</row>
    <row r="78" spans="1:33" ht="19.5" customHeight="1" x14ac:dyDescent="0.25">
      <c r="A78" s="79"/>
      <c r="B78" s="79"/>
      <c r="C78" s="79"/>
      <c r="D78" s="79"/>
      <c r="E78" s="79"/>
      <c r="F78" s="79"/>
      <c r="G78" s="80"/>
      <c r="H78" s="79"/>
      <c r="I78" s="79"/>
      <c r="J78" s="79"/>
      <c r="K78" s="79"/>
      <c r="L78" s="81"/>
      <c r="M78" s="81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</row>
    <row r="79" spans="1:33" ht="19.5" customHeight="1" x14ac:dyDescent="0.25">
      <c r="A79" s="79"/>
      <c r="B79" s="79"/>
      <c r="C79" s="79"/>
      <c r="D79" s="79"/>
      <c r="E79" s="79"/>
      <c r="F79" s="79"/>
      <c r="G79" s="80"/>
      <c r="H79" s="79"/>
      <c r="I79" s="79"/>
      <c r="J79" s="79"/>
      <c r="K79" s="79"/>
      <c r="L79" s="81"/>
      <c r="M79" s="81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</row>
    <row r="80" spans="1:33" ht="19.5" customHeight="1" x14ac:dyDescent="0.25">
      <c r="A80" s="79"/>
      <c r="B80" s="79"/>
      <c r="C80" s="79"/>
      <c r="D80" s="79"/>
      <c r="E80" s="79"/>
      <c r="F80" s="79"/>
      <c r="G80" s="80"/>
      <c r="H80" s="79"/>
      <c r="I80" s="79"/>
      <c r="J80" s="79"/>
      <c r="K80" s="79"/>
      <c r="L80" s="81"/>
      <c r="M80" s="81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</row>
    <row r="81" spans="1:33" ht="19.5" customHeight="1" x14ac:dyDescent="0.25">
      <c r="A81" s="79"/>
      <c r="B81" s="79"/>
      <c r="C81" s="79"/>
      <c r="D81" s="79"/>
      <c r="E81" s="79"/>
      <c r="F81" s="79"/>
      <c r="G81" s="80"/>
      <c r="H81" s="79"/>
      <c r="I81" s="79"/>
      <c r="J81" s="79"/>
      <c r="K81" s="79"/>
      <c r="L81" s="81"/>
      <c r="M81" s="81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</row>
    <row r="82" spans="1:33" ht="19.5" customHeight="1" x14ac:dyDescent="0.25">
      <c r="A82" s="79"/>
      <c r="B82" s="79"/>
      <c r="C82" s="79"/>
      <c r="D82" s="79"/>
      <c r="E82" s="79"/>
      <c r="F82" s="79"/>
      <c r="G82" s="80"/>
      <c r="H82" s="79"/>
      <c r="I82" s="79"/>
      <c r="J82" s="79"/>
      <c r="K82" s="79"/>
      <c r="L82" s="81"/>
      <c r="M82" s="81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</row>
    <row r="83" spans="1:33" ht="19.5" customHeight="1" x14ac:dyDescent="0.25">
      <c r="A83" s="79"/>
      <c r="B83" s="79"/>
      <c r="C83" s="79"/>
      <c r="D83" s="79"/>
      <c r="E83" s="79"/>
      <c r="F83" s="79"/>
      <c r="G83" s="80"/>
      <c r="H83" s="79"/>
      <c r="I83" s="79"/>
      <c r="J83" s="79"/>
      <c r="K83" s="79"/>
      <c r="L83" s="81"/>
      <c r="M83" s="81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</row>
    <row r="84" spans="1:33" ht="19.5" customHeight="1" x14ac:dyDescent="0.25">
      <c r="A84" s="79"/>
      <c r="B84" s="79"/>
      <c r="C84" s="79"/>
      <c r="D84" s="79"/>
      <c r="E84" s="79"/>
      <c r="F84" s="79"/>
      <c r="G84" s="80"/>
      <c r="H84" s="79"/>
      <c r="I84" s="79"/>
      <c r="J84" s="79"/>
      <c r="K84" s="79"/>
      <c r="L84" s="81"/>
      <c r="M84" s="81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</row>
    <row r="85" spans="1:33" ht="19.5" customHeight="1" x14ac:dyDescent="0.25">
      <c r="A85" s="79"/>
      <c r="B85" s="79"/>
      <c r="C85" s="79"/>
      <c r="D85" s="79"/>
      <c r="E85" s="79"/>
      <c r="F85" s="79"/>
      <c r="G85" s="80"/>
      <c r="H85" s="79"/>
      <c r="I85" s="79"/>
      <c r="J85" s="79"/>
      <c r="K85" s="79"/>
      <c r="L85" s="81"/>
      <c r="M85" s="81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</row>
    <row r="86" spans="1:33" ht="19.5" customHeight="1" x14ac:dyDescent="0.25">
      <c r="A86" s="79"/>
      <c r="B86" s="79"/>
      <c r="C86" s="79"/>
      <c r="D86" s="79"/>
      <c r="E86" s="79"/>
      <c r="F86" s="79"/>
      <c r="G86" s="80"/>
      <c r="H86" s="79"/>
      <c r="I86" s="79"/>
      <c r="J86" s="79"/>
      <c r="K86" s="79"/>
      <c r="L86" s="81"/>
      <c r="M86" s="81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</row>
    <row r="87" spans="1:33" ht="19.5" customHeight="1" x14ac:dyDescent="0.25">
      <c r="A87" s="79"/>
      <c r="B87" s="79"/>
      <c r="C87" s="79"/>
      <c r="D87" s="79"/>
      <c r="E87" s="79"/>
      <c r="F87" s="79"/>
      <c r="G87" s="80"/>
      <c r="H87" s="79"/>
      <c r="I87" s="79"/>
      <c r="J87" s="79"/>
      <c r="K87" s="79"/>
      <c r="L87" s="81"/>
      <c r="M87" s="81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</row>
    <row r="88" spans="1:33" ht="19.5" customHeight="1" x14ac:dyDescent="0.25">
      <c r="A88" s="79"/>
      <c r="B88" s="79"/>
      <c r="C88" s="79"/>
      <c r="D88" s="79"/>
      <c r="E88" s="79"/>
      <c r="F88" s="79"/>
      <c r="G88" s="80"/>
      <c r="H88" s="79"/>
      <c r="I88" s="79"/>
      <c r="J88" s="79"/>
      <c r="K88" s="79"/>
      <c r="L88" s="81"/>
      <c r="M88" s="81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</row>
    <row r="89" spans="1:33" ht="19.5" customHeight="1" x14ac:dyDescent="0.25">
      <c r="A89" s="79"/>
      <c r="B89" s="79"/>
      <c r="C89" s="79"/>
      <c r="D89" s="79"/>
      <c r="E89" s="79"/>
      <c r="F89" s="79"/>
      <c r="G89" s="80"/>
      <c r="H89" s="79"/>
      <c r="I89" s="79"/>
      <c r="J89" s="79"/>
      <c r="K89" s="79"/>
      <c r="L89" s="81"/>
      <c r="M89" s="81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</row>
    <row r="90" spans="1:33" ht="19.5" customHeight="1" x14ac:dyDescent="0.25">
      <c r="A90" s="79"/>
      <c r="B90" s="79"/>
      <c r="C90" s="79"/>
      <c r="D90" s="79"/>
      <c r="E90" s="79"/>
      <c r="F90" s="79"/>
      <c r="G90" s="80"/>
      <c r="H90" s="79"/>
      <c r="I90" s="79"/>
      <c r="J90" s="79"/>
      <c r="K90" s="79"/>
      <c r="L90" s="81"/>
      <c r="M90" s="81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</row>
    <row r="91" spans="1:33" ht="19.5" customHeight="1" x14ac:dyDescent="0.25">
      <c r="A91" s="79"/>
      <c r="B91" s="79"/>
      <c r="C91" s="79"/>
      <c r="D91" s="79"/>
      <c r="E91" s="79"/>
      <c r="F91" s="79"/>
      <c r="G91" s="80"/>
      <c r="H91" s="79"/>
      <c r="I91" s="79"/>
      <c r="J91" s="79"/>
      <c r="K91" s="79"/>
      <c r="L91" s="81"/>
      <c r="M91" s="81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</row>
    <row r="92" spans="1:33" ht="19.5" customHeight="1" x14ac:dyDescent="0.25">
      <c r="A92" s="79"/>
      <c r="B92" s="79"/>
      <c r="C92" s="79"/>
      <c r="D92" s="79"/>
      <c r="E92" s="79"/>
      <c r="F92" s="79"/>
      <c r="G92" s="80"/>
      <c r="H92" s="79"/>
      <c r="I92" s="79"/>
      <c r="J92" s="79"/>
      <c r="K92" s="79"/>
      <c r="L92" s="81"/>
      <c r="M92" s="81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</row>
    <row r="93" spans="1:33" ht="19.5" customHeight="1" x14ac:dyDescent="0.25">
      <c r="A93" s="79"/>
      <c r="B93" s="79"/>
      <c r="C93" s="79"/>
      <c r="D93" s="79"/>
      <c r="E93" s="79"/>
      <c r="F93" s="79"/>
      <c r="G93" s="80"/>
      <c r="H93" s="79"/>
      <c r="I93" s="79"/>
      <c r="J93" s="79"/>
      <c r="K93" s="79"/>
      <c r="L93" s="81"/>
      <c r="M93" s="81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</row>
    <row r="94" spans="1:33" ht="19.5" customHeight="1" x14ac:dyDescent="0.25">
      <c r="A94" s="79"/>
      <c r="B94" s="79"/>
      <c r="C94" s="79"/>
      <c r="D94" s="79"/>
      <c r="E94" s="79"/>
      <c r="F94" s="79"/>
      <c r="G94" s="80"/>
      <c r="H94" s="79"/>
      <c r="I94" s="79"/>
      <c r="J94" s="79"/>
      <c r="K94" s="79"/>
      <c r="L94" s="81"/>
      <c r="M94" s="81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</row>
    <row r="95" spans="1:33" ht="19.5" customHeight="1" x14ac:dyDescent="0.25">
      <c r="A95" s="79"/>
      <c r="B95" s="79"/>
      <c r="C95" s="79"/>
      <c r="D95" s="79"/>
      <c r="E95" s="79"/>
      <c r="F95" s="79"/>
      <c r="G95" s="80"/>
      <c r="H95" s="79"/>
      <c r="I95" s="79"/>
      <c r="J95" s="79"/>
      <c r="K95" s="79"/>
      <c r="L95" s="81"/>
      <c r="M95" s="81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</row>
    <row r="96" spans="1:33" ht="19.5" customHeight="1" x14ac:dyDescent="0.25">
      <c r="A96" s="79"/>
      <c r="B96" s="79"/>
      <c r="C96" s="79"/>
      <c r="D96" s="79"/>
      <c r="E96" s="79"/>
      <c r="F96" s="79"/>
      <c r="G96" s="80"/>
      <c r="H96" s="79"/>
      <c r="I96" s="79"/>
      <c r="J96" s="79"/>
      <c r="K96" s="79"/>
      <c r="L96" s="81"/>
      <c r="M96" s="81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</row>
    <row r="97" spans="1:33" ht="19.5" customHeight="1" x14ac:dyDescent="0.25">
      <c r="A97" s="79"/>
      <c r="B97" s="79"/>
      <c r="C97" s="79"/>
      <c r="D97" s="79"/>
      <c r="E97" s="79"/>
      <c r="F97" s="79"/>
      <c r="G97" s="80"/>
      <c r="H97" s="79"/>
      <c r="I97" s="79"/>
      <c r="J97" s="79"/>
      <c r="K97" s="79"/>
      <c r="L97" s="81"/>
      <c r="M97" s="81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</row>
    <row r="98" spans="1:33" ht="19.5" customHeight="1" x14ac:dyDescent="0.25">
      <c r="A98" s="79"/>
      <c r="B98" s="79"/>
      <c r="C98" s="79"/>
      <c r="D98" s="79"/>
      <c r="E98" s="79"/>
      <c r="F98" s="79"/>
      <c r="G98" s="80"/>
      <c r="H98" s="79"/>
      <c r="I98" s="79"/>
      <c r="J98" s="79"/>
      <c r="K98" s="79"/>
      <c r="L98" s="81"/>
      <c r="M98" s="81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</row>
    <row r="99" spans="1:33" ht="19.5" customHeight="1" x14ac:dyDescent="0.25">
      <c r="A99" s="79"/>
      <c r="B99" s="79"/>
      <c r="C99" s="79"/>
      <c r="D99" s="79"/>
      <c r="E99" s="79"/>
      <c r="F99" s="79"/>
      <c r="G99" s="80"/>
      <c r="H99" s="79"/>
      <c r="I99" s="79"/>
      <c r="J99" s="79"/>
      <c r="K99" s="79"/>
      <c r="L99" s="81"/>
      <c r="M99" s="81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</row>
    <row r="100" spans="1:33" ht="19.5" customHeight="1" x14ac:dyDescent="0.25">
      <c r="A100" s="79"/>
      <c r="B100" s="79"/>
      <c r="C100" s="79"/>
      <c r="D100" s="79"/>
      <c r="E100" s="79"/>
      <c r="F100" s="79"/>
      <c r="G100" s="80"/>
      <c r="H100" s="79"/>
      <c r="I100" s="79"/>
      <c r="J100" s="79"/>
      <c r="K100" s="79"/>
      <c r="L100" s="81"/>
      <c r="M100" s="81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</row>
    <row r="101" spans="1:33" ht="19.5" customHeight="1" x14ac:dyDescent="0.25">
      <c r="A101" s="79"/>
      <c r="B101" s="79"/>
      <c r="C101" s="79"/>
      <c r="D101" s="79"/>
      <c r="E101" s="79"/>
      <c r="F101" s="79"/>
      <c r="G101" s="80"/>
      <c r="H101" s="79"/>
      <c r="I101" s="79"/>
      <c r="J101" s="79"/>
      <c r="K101" s="79"/>
      <c r="L101" s="81"/>
      <c r="M101" s="81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</row>
    <row r="102" spans="1:33" ht="19.5" customHeight="1" x14ac:dyDescent="0.25">
      <c r="A102" s="79"/>
      <c r="B102" s="79"/>
      <c r="C102" s="79"/>
      <c r="D102" s="79"/>
      <c r="E102" s="79"/>
      <c r="F102" s="79"/>
      <c r="G102" s="80"/>
      <c r="H102" s="79"/>
      <c r="I102" s="79"/>
      <c r="J102" s="79"/>
      <c r="K102" s="79"/>
      <c r="L102" s="81"/>
      <c r="M102" s="81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</row>
    <row r="103" spans="1:33" ht="19.5" customHeight="1" x14ac:dyDescent="0.25">
      <c r="A103" s="79"/>
      <c r="B103" s="79"/>
      <c r="C103" s="79"/>
      <c r="D103" s="79"/>
      <c r="E103" s="79"/>
      <c r="F103" s="79"/>
      <c r="G103" s="80"/>
      <c r="H103" s="79"/>
      <c r="I103" s="79"/>
      <c r="J103" s="79"/>
      <c r="K103" s="79"/>
      <c r="L103" s="81"/>
      <c r="M103" s="81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</row>
    <row r="104" spans="1:33" ht="19.5" customHeight="1" x14ac:dyDescent="0.25">
      <c r="A104" s="79"/>
      <c r="B104" s="79"/>
      <c r="C104" s="79"/>
      <c r="D104" s="79"/>
      <c r="E104" s="79"/>
      <c r="F104" s="79"/>
      <c r="G104" s="80"/>
      <c r="H104" s="79"/>
      <c r="I104" s="79"/>
      <c r="J104" s="79"/>
      <c r="K104" s="79"/>
      <c r="L104" s="81"/>
      <c r="M104" s="81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</row>
    <row r="105" spans="1:33" ht="19.5" customHeight="1" x14ac:dyDescent="0.25">
      <c r="A105" s="79"/>
      <c r="B105" s="79"/>
      <c r="C105" s="79"/>
      <c r="D105" s="79"/>
      <c r="E105" s="79"/>
      <c r="F105" s="79"/>
      <c r="G105" s="80"/>
      <c r="H105" s="79"/>
      <c r="I105" s="79"/>
      <c r="J105" s="79"/>
      <c r="K105" s="79"/>
      <c r="L105" s="81"/>
      <c r="M105" s="81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19.5" customHeight="1" x14ac:dyDescent="0.25">
      <c r="A106" s="79"/>
      <c r="B106" s="79"/>
      <c r="C106" s="79"/>
      <c r="D106" s="79"/>
      <c r="E106" s="79"/>
      <c r="F106" s="79"/>
      <c r="G106" s="80"/>
      <c r="H106" s="79"/>
      <c r="I106" s="79"/>
      <c r="J106" s="79"/>
      <c r="K106" s="79"/>
      <c r="L106" s="81"/>
      <c r="M106" s="81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19.5" customHeight="1" x14ac:dyDescent="0.25">
      <c r="A107" s="79"/>
      <c r="B107" s="79"/>
      <c r="C107" s="79"/>
      <c r="D107" s="79"/>
      <c r="E107" s="79"/>
      <c r="F107" s="79"/>
      <c r="G107" s="80"/>
      <c r="H107" s="79"/>
      <c r="I107" s="79"/>
      <c r="J107" s="79"/>
      <c r="K107" s="79"/>
      <c r="L107" s="81"/>
      <c r="M107" s="81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19.5" customHeight="1" x14ac:dyDescent="0.25">
      <c r="A108" s="79"/>
      <c r="B108" s="79"/>
      <c r="C108" s="79"/>
      <c r="D108" s="79"/>
      <c r="E108" s="79"/>
      <c r="F108" s="79"/>
      <c r="G108" s="80"/>
      <c r="H108" s="79"/>
      <c r="I108" s="79"/>
      <c r="J108" s="79"/>
      <c r="K108" s="79"/>
      <c r="L108" s="81"/>
      <c r="M108" s="81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19.5" customHeight="1" x14ac:dyDescent="0.25">
      <c r="A109" s="79"/>
      <c r="B109" s="79"/>
      <c r="C109" s="79"/>
      <c r="D109" s="79"/>
      <c r="E109" s="79"/>
      <c r="F109" s="79"/>
      <c r="G109" s="80"/>
      <c r="H109" s="79"/>
      <c r="I109" s="79"/>
      <c r="J109" s="79"/>
      <c r="K109" s="79"/>
      <c r="L109" s="81"/>
      <c r="M109" s="81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19.5" customHeight="1" x14ac:dyDescent="0.25">
      <c r="A110" s="79"/>
      <c r="B110" s="79"/>
      <c r="C110" s="79"/>
      <c r="D110" s="79"/>
      <c r="E110" s="79"/>
      <c r="F110" s="79"/>
      <c r="G110" s="80"/>
      <c r="H110" s="79"/>
      <c r="I110" s="79"/>
      <c r="J110" s="79"/>
      <c r="K110" s="79"/>
      <c r="L110" s="81"/>
      <c r="M110" s="81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19.5" customHeight="1" x14ac:dyDescent="0.25">
      <c r="A111" s="79"/>
      <c r="B111" s="79"/>
      <c r="C111" s="79"/>
      <c r="D111" s="79"/>
      <c r="E111" s="79"/>
      <c r="F111" s="79"/>
      <c r="G111" s="80"/>
      <c r="H111" s="79"/>
      <c r="I111" s="79"/>
      <c r="J111" s="79"/>
      <c r="K111" s="79"/>
      <c r="L111" s="81"/>
      <c r="M111" s="81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19.5" customHeight="1" x14ac:dyDescent="0.25">
      <c r="A112" s="79"/>
      <c r="B112" s="79"/>
      <c r="C112" s="79"/>
      <c r="D112" s="79"/>
      <c r="E112" s="79"/>
      <c r="F112" s="79"/>
      <c r="G112" s="80"/>
      <c r="H112" s="79"/>
      <c r="I112" s="79"/>
      <c r="J112" s="79"/>
      <c r="K112" s="79"/>
      <c r="L112" s="81"/>
      <c r="M112" s="81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19.5" customHeight="1" x14ac:dyDescent="0.25">
      <c r="A113" s="79"/>
      <c r="B113" s="79"/>
      <c r="C113" s="79"/>
      <c r="D113" s="79"/>
      <c r="E113" s="79"/>
      <c r="F113" s="79"/>
      <c r="G113" s="80"/>
      <c r="H113" s="79"/>
      <c r="I113" s="79"/>
      <c r="J113" s="79"/>
      <c r="K113" s="79"/>
      <c r="L113" s="81"/>
      <c r="M113" s="81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19.5" customHeight="1" x14ac:dyDescent="0.25">
      <c r="A114" s="79"/>
      <c r="B114" s="79"/>
      <c r="C114" s="79"/>
      <c r="D114" s="79"/>
      <c r="E114" s="79"/>
      <c r="F114" s="79"/>
      <c r="G114" s="80"/>
      <c r="H114" s="79"/>
      <c r="I114" s="79"/>
      <c r="J114" s="79"/>
      <c r="K114" s="79"/>
      <c r="L114" s="81"/>
      <c r="M114" s="81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19.5" customHeight="1" x14ac:dyDescent="0.25">
      <c r="A115" s="79"/>
      <c r="B115" s="79"/>
      <c r="C115" s="79"/>
      <c r="D115" s="79"/>
      <c r="E115" s="79"/>
      <c r="F115" s="79"/>
      <c r="G115" s="80"/>
      <c r="H115" s="79"/>
      <c r="I115" s="79"/>
      <c r="J115" s="79"/>
      <c r="K115" s="79"/>
      <c r="L115" s="81"/>
      <c r="M115" s="81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19.5" customHeight="1" x14ac:dyDescent="0.25">
      <c r="A116" s="79"/>
      <c r="B116" s="79"/>
      <c r="C116" s="79"/>
      <c r="D116" s="79"/>
      <c r="E116" s="79"/>
      <c r="F116" s="79"/>
      <c r="G116" s="80"/>
      <c r="H116" s="79"/>
      <c r="I116" s="79"/>
      <c r="J116" s="79"/>
      <c r="K116" s="79"/>
      <c r="L116" s="81"/>
      <c r="M116" s="81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19.5" customHeight="1" x14ac:dyDescent="0.25">
      <c r="A117" s="79"/>
      <c r="B117" s="79"/>
      <c r="C117" s="79"/>
      <c r="D117" s="79"/>
      <c r="E117" s="79"/>
      <c r="F117" s="79"/>
      <c r="G117" s="80"/>
      <c r="H117" s="79"/>
      <c r="I117" s="79"/>
      <c r="J117" s="79"/>
      <c r="K117" s="79"/>
      <c r="L117" s="81"/>
      <c r="M117" s="81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</row>
    <row r="118" spans="1:33" ht="19.5" customHeight="1" x14ac:dyDescent="0.25">
      <c r="A118" s="79"/>
      <c r="B118" s="79"/>
      <c r="C118" s="79"/>
      <c r="D118" s="79"/>
      <c r="E118" s="79"/>
      <c r="F118" s="79"/>
      <c r="G118" s="80"/>
      <c r="H118" s="79"/>
      <c r="I118" s="79"/>
      <c r="J118" s="79"/>
      <c r="K118" s="79"/>
      <c r="L118" s="81"/>
      <c r="M118" s="81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</row>
    <row r="119" spans="1:33" ht="19.5" customHeight="1" x14ac:dyDescent="0.25">
      <c r="A119" s="79"/>
      <c r="B119" s="79"/>
      <c r="C119" s="79"/>
      <c r="D119" s="79"/>
      <c r="E119" s="79"/>
      <c r="F119" s="79"/>
      <c r="G119" s="80"/>
      <c r="H119" s="79"/>
      <c r="I119" s="79"/>
      <c r="J119" s="79"/>
      <c r="K119" s="79"/>
      <c r="L119" s="81"/>
      <c r="M119" s="81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</row>
    <row r="120" spans="1:33" ht="19.5" customHeight="1" x14ac:dyDescent="0.25">
      <c r="A120" s="79"/>
      <c r="B120" s="79"/>
      <c r="C120" s="79"/>
      <c r="D120" s="79"/>
      <c r="E120" s="79"/>
      <c r="F120" s="79"/>
      <c r="G120" s="80"/>
      <c r="H120" s="79"/>
      <c r="I120" s="79"/>
      <c r="J120" s="79"/>
      <c r="K120" s="79"/>
      <c r="L120" s="81"/>
      <c r="M120" s="81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</row>
    <row r="121" spans="1:33" ht="19.5" customHeight="1" x14ac:dyDescent="0.25">
      <c r="A121" s="79"/>
      <c r="B121" s="79"/>
      <c r="C121" s="79"/>
      <c r="D121" s="79"/>
      <c r="E121" s="79"/>
      <c r="F121" s="79"/>
      <c r="G121" s="80"/>
      <c r="H121" s="79"/>
      <c r="I121" s="79"/>
      <c r="J121" s="79"/>
      <c r="K121" s="79"/>
      <c r="L121" s="81"/>
      <c r="M121" s="81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</row>
    <row r="122" spans="1:33" ht="19.5" customHeight="1" x14ac:dyDescent="0.25">
      <c r="A122" s="79"/>
      <c r="B122" s="79"/>
      <c r="C122" s="79"/>
      <c r="D122" s="79"/>
      <c r="E122" s="79"/>
      <c r="F122" s="79"/>
      <c r="G122" s="80"/>
      <c r="H122" s="79"/>
      <c r="I122" s="79"/>
      <c r="J122" s="79"/>
      <c r="K122" s="79"/>
      <c r="L122" s="81"/>
      <c r="M122" s="81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</row>
    <row r="123" spans="1:33" ht="19.5" customHeight="1" x14ac:dyDescent="0.25">
      <c r="A123" s="79"/>
      <c r="B123" s="79"/>
      <c r="C123" s="79"/>
      <c r="D123" s="79"/>
      <c r="E123" s="79"/>
      <c r="F123" s="79"/>
      <c r="G123" s="80"/>
      <c r="H123" s="79"/>
      <c r="I123" s="79"/>
      <c r="J123" s="79"/>
      <c r="K123" s="79"/>
      <c r="L123" s="81"/>
      <c r="M123" s="81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</row>
    <row r="124" spans="1:33" ht="19.5" customHeight="1" x14ac:dyDescent="0.25">
      <c r="A124" s="79"/>
      <c r="B124" s="79"/>
      <c r="C124" s="79"/>
      <c r="D124" s="79"/>
      <c r="E124" s="79"/>
      <c r="F124" s="79"/>
      <c r="G124" s="80"/>
      <c r="H124" s="79"/>
      <c r="I124" s="79"/>
      <c r="J124" s="79"/>
      <c r="K124" s="79"/>
      <c r="L124" s="81"/>
      <c r="M124" s="81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</row>
    <row r="125" spans="1:33" ht="19.5" customHeight="1" x14ac:dyDescent="0.25">
      <c r="A125" s="79"/>
      <c r="B125" s="79"/>
      <c r="C125" s="79"/>
      <c r="D125" s="79"/>
      <c r="E125" s="79"/>
      <c r="F125" s="79"/>
      <c r="G125" s="80"/>
      <c r="H125" s="79"/>
      <c r="I125" s="79"/>
      <c r="J125" s="79"/>
      <c r="K125" s="79"/>
      <c r="L125" s="81"/>
      <c r="M125" s="81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</row>
    <row r="126" spans="1:33" ht="19.5" customHeight="1" x14ac:dyDescent="0.25">
      <c r="A126" s="79"/>
      <c r="B126" s="79"/>
      <c r="C126" s="79"/>
      <c r="D126" s="79"/>
      <c r="E126" s="79"/>
      <c r="F126" s="79"/>
      <c r="G126" s="80"/>
      <c r="H126" s="79"/>
      <c r="I126" s="79"/>
      <c r="J126" s="79"/>
      <c r="K126" s="79"/>
      <c r="L126" s="81"/>
      <c r="M126" s="81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</row>
    <row r="127" spans="1:33" ht="19.5" customHeight="1" x14ac:dyDescent="0.25">
      <c r="A127" s="79"/>
      <c r="B127" s="79"/>
      <c r="C127" s="79"/>
      <c r="D127" s="79"/>
      <c r="E127" s="79"/>
      <c r="F127" s="79"/>
      <c r="G127" s="80"/>
      <c r="H127" s="79"/>
      <c r="I127" s="79"/>
      <c r="J127" s="79"/>
      <c r="K127" s="79"/>
      <c r="L127" s="81"/>
      <c r="M127" s="81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</row>
    <row r="128" spans="1:33" ht="19.5" customHeight="1" x14ac:dyDescent="0.25">
      <c r="A128" s="79"/>
      <c r="B128" s="79"/>
      <c r="C128" s="79"/>
      <c r="D128" s="79"/>
      <c r="E128" s="79"/>
      <c r="F128" s="79"/>
      <c r="G128" s="80"/>
      <c r="H128" s="79"/>
      <c r="I128" s="79"/>
      <c r="J128" s="79"/>
      <c r="K128" s="79"/>
      <c r="L128" s="81"/>
      <c r="M128" s="81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</row>
    <row r="129" spans="1:33" ht="19.5" customHeight="1" x14ac:dyDescent="0.25">
      <c r="A129" s="79"/>
      <c r="B129" s="79"/>
      <c r="C129" s="79"/>
      <c r="D129" s="79"/>
      <c r="E129" s="79"/>
      <c r="F129" s="79"/>
      <c r="G129" s="80"/>
      <c r="H129" s="79"/>
      <c r="I129" s="79"/>
      <c r="J129" s="79"/>
      <c r="K129" s="79"/>
      <c r="L129" s="81"/>
      <c r="M129" s="81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</row>
    <row r="130" spans="1:33" ht="19.5" customHeight="1" x14ac:dyDescent="0.25">
      <c r="A130" s="79"/>
      <c r="B130" s="79"/>
      <c r="C130" s="79"/>
      <c r="D130" s="79"/>
      <c r="E130" s="79"/>
      <c r="F130" s="79"/>
      <c r="G130" s="80"/>
      <c r="H130" s="79"/>
      <c r="I130" s="79"/>
      <c r="J130" s="79"/>
      <c r="K130" s="79"/>
      <c r="L130" s="81"/>
      <c r="M130" s="81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</row>
    <row r="131" spans="1:33" ht="19.5" customHeight="1" x14ac:dyDescent="0.25">
      <c r="A131" s="79"/>
      <c r="B131" s="79"/>
      <c r="C131" s="79"/>
      <c r="D131" s="79"/>
      <c r="E131" s="79"/>
      <c r="F131" s="79"/>
      <c r="G131" s="80"/>
      <c r="H131" s="79"/>
      <c r="I131" s="79"/>
      <c r="J131" s="79"/>
      <c r="K131" s="79"/>
      <c r="L131" s="81"/>
      <c r="M131" s="81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</row>
    <row r="132" spans="1:33" ht="19.5" customHeight="1" x14ac:dyDescent="0.25">
      <c r="A132" s="79"/>
      <c r="B132" s="79"/>
      <c r="C132" s="79"/>
      <c r="D132" s="79"/>
      <c r="E132" s="79"/>
      <c r="F132" s="79"/>
      <c r="G132" s="80"/>
      <c r="H132" s="79"/>
      <c r="I132" s="79"/>
      <c r="J132" s="79"/>
      <c r="K132" s="79"/>
      <c r="L132" s="81"/>
      <c r="M132" s="81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</row>
    <row r="133" spans="1:33" ht="19.5" customHeight="1" x14ac:dyDescent="0.25">
      <c r="A133" s="79"/>
      <c r="B133" s="79"/>
      <c r="C133" s="79"/>
      <c r="D133" s="79"/>
      <c r="E133" s="79"/>
      <c r="F133" s="79"/>
      <c r="G133" s="80"/>
      <c r="H133" s="79"/>
      <c r="I133" s="79"/>
      <c r="J133" s="79"/>
      <c r="K133" s="79"/>
      <c r="L133" s="81"/>
      <c r="M133" s="81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</row>
    <row r="134" spans="1:33" ht="19.5" customHeight="1" x14ac:dyDescent="0.25">
      <c r="A134" s="79"/>
      <c r="B134" s="79"/>
      <c r="C134" s="79"/>
      <c r="D134" s="79"/>
      <c r="E134" s="79"/>
      <c r="F134" s="79"/>
      <c r="G134" s="80"/>
      <c r="H134" s="79"/>
      <c r="I134" s="79"/>
      <c r="J134" s="79"/>
      <c r="K134" s="79"/>
      <c r="L134" s="81"/>
      <c r="M134" s="81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</row>
    <row r="135" spans="1:33" ht="19.5" customHeight="1" x14ac:dyDescent="0.25">
      <c r="A135" s="79"/>
      <c r="B135" s="79"/>
      <c r="C135" s="79"/>
      <c r="D135" s="79"/>
      <c r="E135" s="79"/>
      <c r="F135" s="79"/>
      <c r="G135" s="80"/>
      <c r="H135" s="79"/>
      <c r="I135" s="79"/>
      <c r="J135" s="79"/>
      <c r="K135" s="79"/>
      <c r="L135" s="81"/>
      <c r="M135" s="81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</row>
    <row r="136" spans="1:33" ht="19.5" customHeight="1" x14ac:dyDescent="0.25">
      <c r="A136" s="79"/>
      <c r="B136" s="79"/>
      <c r="C136" s="79"/>
      <c r="D136" s="79"/>
      <c r="E136" s="79"/>
      <c r="F136" s="79"/>
      <c r="G136" s="80"/>
      <c r="H136" s="79"/>
      <c r="I136" s="79"/>
      <c r="J136" s="79"/>
      <c r="K136" s="79"/>
      <c r="L136" s="81"/>
      <c r="M136" s="81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</row>
    <row r="137" spans="1:33" ht="19.5" customHeight="1" x14ac:dyDescent="0.25">
      <c r="A137" s="79"/>
      <c r="B137" s="79"/>
      <c r="C137" s="79"/>
      <c r="D137" s="79"/>
      <c r="E137" s="79"/>
      <c r="F137" s="79"/>
      <c r="G137" s="80"/>
      <c r="H137" s="79"/>
      <c r="I137" s="79"/>
      <c r="J137" s="79"/>
      <c r="K137" s="79"/>
      <c r="L137" s="81"/>
      <c r="M137" s="81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</row>
    <row r="138" spans="1:33" ht="19.5" customHeight="1" x14ac:dyDescent="0.25">
      <c r="A138" s="79"/>
      <c r="B138" s="79"/>
      <c r="C138" s="79"/>
      <c r="D138" s="79"/>
      <c r="E138" s="79"/>
      <c r="F138" s="79"/>
      <c r="G138" s="80"/>
      <c r="H138" s="79"/>
      <c r="I138" s="79"/>
      <c r="J138" s="79"/>
      <c r="K138" s="79"/>
      <c r="L138" s="81"/>
      <c r="M138" s="81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</row>
    <row r="139" spans="1:33" ht="19.5" customHeight="1" x14ac:dyDescent="0.25">
      <c r="A139" s="79"/>
      <c r="B139" s="79"/>
      <c r="C139" s="79"/>
      <c r="D139" s="79"/>
      <c r="E139" s="79"/>
      <c r="F139" s="79"/>
      <c r="G139" s="80"/>
      <c r="H139" s="79"/>
      <c r="I139" s="79"/>
      <c r="J139" s="79"/>
      <c r="K139" s="79"/>
      <c r="L139" s="81"/>
      <c r="M139" s="81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</row>
    <row r="140" spans="1:33" ht="19.5" customHeight="1" x14ac:dyDescent="0.25">
      <c r="A140" s="79"/>
      <c r="B140" s="79"/>
      <c r="C140" s="79"/>
      <c r="D140" s="79"/>
      <c r="E140" s="79"/>
      <c r="F140" s="79"/>
      <c r="G140" s="80"/>
      <c r="H140" s="79"/>
      <c r="I140" s="79"/>
      <c r="J140" s="79"/>
      <c r="K140" s="79"/>
      <c r="L140" s="81"/>
      <c r="M140" s="81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</row>
    <row r="141" spans="1:33" ht="19.5" customHeight="1" x14ac:dyDescent="0.25">
      <c r="A141" s="79"/>
      <c r="B141" s="79"/>
      <c r="C141" s="79"/>
      <c r="D141" s="79"/>
      <c r="E141" s="79"/>
      <c r="F141" s="79"/>
      <c r="G141" s="80"/>
      <c r="H141" s="79"/>
      <c r="I141" s="79"/>
      <c r="J141" s="79"/>
      <c r="K141" s="79"/>
      <c r="L141" s="81"/>
      <c r="M141" s="81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</row>
    <row r="142" spans="1:33" ht="19.5" customHeight="1" x14ac:dyDescent="0.25">
      <c r="A142" s="79"/>
      <c r="B142" s="79"/>
      <c r="C142" s="79"/>
      <c r="D142" s="79"/>
      <c r="E142" s="79"/>
      <c r="F142" s="79"/>
      <c r="G142" s="80"/>
      <c r="H142" s="79"/>
      <c r="I142" s="79"/>
      <c r="J142" s="79"/>
      <c r="K142" s="79"/>
      <c r="L142" s="81"/>
      <c r="M142" s="81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</row>
    <row r="143" spans="1:33" ht="19.5" customHeight="1" x14ac:dyDescent="0.25">
      <c r="A143" s="79"/>
      <c r="B143" s="79"/>
      <c r="C143" s="79"/>
      <c r="D143" s="79"/>
      <c r="E143" s="79"/>
      <c r="F143" s="79"/>
      <c r="G143" s="80"/>
      <c r="H143" s="79"/>
      <c r="I143" s="79"/>
      <c r="J143" s="79"/>
      <c r="K143" s="79"/>
      <c r="L143" s="81"/>
      <c r="M143" s="81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</row>
    <row r="144" spans="1:33" ht="19.5" customHeight="1" x14ac:dyDescent="0.25">
      <c r="A144" s="79"/>
      <c r="B144" s="79"/>
      <c r="C144" s="79"/>
      <c r="D144" s="79"/>
      <c r="E144" s="79"/>
      <c r="F144" s="79"/>
      <c r="G144" s="80"/>
      <c r="H144" s="79"/>
      <c r="I144" s="79"/>
      <c r="J144" s="79"/>
      <c r="K144" s="79"/>
      <c r="L144" s="81"/>
      <c r="M144" s="81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</row>
    <row r="145" spans="1:33" ht="19.5" customHeight="1" x14ac:dyDescent="0.25">
      <c r="A145" s="79"/>
      <c r="B145" s="79"/>
      <c r="C145" s="79"/>
      <c r="D145" s="79"/>
      <c r="E145" s="79"/>
      <c r="F145" s="79"/>
      <c r="G145" s="80"/>
      <c r="H145" s="79"/>
      <c r="I145" s="79"/>
      <c r="J145" s="79"/>
      <c r="K145" s="79"/>
      <c r="L145" s="81"/>
      <c r="M145" s="81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</row>
    <row r="146" spans="1:33" ht="19.5" customHeight="1" x14ac:dyDescent="0.25">
      <c r="A146" s="79"/>
      <c r="B146" s="79"/>
      <c r="C146" s="79"/>
      <c r="D146" s="79"/>
      <c r="E146" s="79"/>
      <c r="F146" s="79"/>
      <c r="G146" s="80"/>
      <c r="H146" s="79"/>
      <c r="I146" s="79"/>
      <c r="J146" s="79"/>
      <c r="K146" s="79"/>
      <c r="L146" s="81"/>
      <c r="M146" s="81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</row>
    <row r="147" spans="1:33" ht="19.5" customHeight="1" x14ac:dyDescent="0.25">
      <c r="A147" s="79"/>
      <c r="B147" s="79"/>
      <c r="C147" s="79"/>
      <c r="D147" s="79"/>
      <c r="E147" s="79"/>
      <c r="F147" s="79"/>
      <c r="G147" s="80"/>
      <c r="H147" s="79"/>
      <c r="I147" s="79"/>
      <c r="J147" s="79"/>
      <c r="K147" s="79"/>
      <c r="L147" s="81"/>
      <c r="M147" s="81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</row>
    <row r="148" spans="1:33" ht="19.5" customHeight="1" x14ac:dyDescent="0.25">
      <c r="A148" s="79"/>
      <c r="B148" s="79"/>
      <c r="C148" s="79"/>
      <c r="D148" s="79"/>
      <c r="E148" s="79"/>
      <c r="F148" s="79"/>
      <c r="G148" s="80"/>
      <c r="H148" s="79"/>
      <c r="I148" s="79"/>
      <c r="J148" s="79"/>
      <c r="K148" s="79"/>
      <c r="L148" s="81"/>
      <c r="M148" s="81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</row>
    <row r="149" spans="1:33" ht="19.5" customHeight="1" x14ac:dyDescent="0.25">
      <c r="A149" s="79"/>
      <c r="B149" s="79"/>
      <c r="C149" s="79"/>
      <c r="D149" s="79"/>
      <c r="E149" s="79"/>
      <c r="F149" s="79"/>
      <c r="G149" s="80"/>
      <c r="H149" s="79"/>
      <c r="I149" s="79"/>
      <c r="J149" s="79"/>
      <c r="K149" s="79"/>
      <c r="L149" s="81"/>
      <c r="M149" s="81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</row>
    <row r="150" spans="1:33" ht="19.5" customHeight="1" x14ac:dyDescent="0.25">
      <c r="A150" s="79"/>
      <c r="B150" s="79"/>
      <c r="C150" s="79"/>
      <c r="D150" s="79"/>
      <c r="E150" s="79"/>
      <c r="F150" s="79"/>
      <c r="G150" s="80"/>
      <c r="H150" s="79"/>
      <c r="I150" s="79"/>
      <c r="J150" s="79"/>
      <c r="K150" s="79"/>
      <c r="L150" s="81"/>
      <c r="M150" s="81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</row>
    <row r="151" spans="1:33" ht="19.5" customHeight="1" x14ac:dyDescent="0.25">
      <c r="A151" s="79"/>
      <c r="B151" s="79"/>
      <c r="C151" s="79"/>
      <c r="D151" s="79"/>
      <c r="E151" s="79"/>
      <c r="F151" s="79"/>
      <c r="G151" s="80"/>
      <c r="H151" s="79"/>
      <c r="I151" s="79"/>
      <c r="J151" s="79"/>
      <c r="K151" s="79"/>
      <c r="L151" s="81"/>
      <c r="M151" s="81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</row>
    <row r="152" spans="1:33" ht="19.5" customHeight="1" x14ac:dyDescent="0.25">
      <c r="A152" s="79"/>
      <c r="B152" s="79"/>
      <c r="C152" s="79"/>
      <c r="D152" s="79"/>
      <c r="E152" s="79"/>
      <c r="F152" s="79"/>
      <c r="G152" s="80"/>
      <c r="H152" s="79"/>
      <c r="I152" s="79"/>
      <c r="J152" s="79"/>
      <c r="K152" s="79"/>
      <c r="L152" s="81"/>
      <c r="M152" s="81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</row>
    <row r="153" spans="1:33" ht="19.5" customHeight="1" x14ac:dyDescent="0.25">
      <c r="A153" s="79"/>
      <c r="B153" s="79"/>
      <c r="C153" s="79"/>
      <c r="D153" s="79"/>
      <c r="E153" s="79"/>
      <c r="F153" s="79"/>
      <c r="G153" s="80"/>
      <c r="H153" s="79"/>
      <c r="I153" s="79"/>
      <c r="J153" s="79"/>
      <c r="K153" s="79"/>
      <c r="L153" s="81"/>
      <c r="M153" s="81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</row>
    <row r="154" spans="1:33" ht="19.5" customHeight="1" x14ac:dyDescent="0.25">
      <c r="A154" s="79"/>
      <c r="B154" s="79"/>
      <c r="C154" s="79"/>
      <c r="D154" s="79"/>
      <c r="E154" s="79"/>
      <c r="F154" s="79"/>
      <c r="G154" s="80"/>
      <c r="H154" s="79"/>
      <c r="I154" s="79"/>
      <c r="J154" s="79"/>
      <c r="K154" s="79"/>
      <c r="L154" s="81"/>
      <c r="M154" s="81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</row>
    <row r="155" spans="1:33" ht="19.5" customHeight="1" x14ac:dyDescent="0.25">
      <c r="A155" s="79"/>
      <c r="B155" s="79"/>
      <c r="C155" s="79"/>
      <c r="D155" s="79"/>
      <c r="E155" s="79"/>
      <c r="F155" s="79"/>
      <c r="G155" s="80"/>
      <c r="H155" s="79"/>
      <c r="I155" s="79"/>
      <c r="J155" s="79"/>
      <c r="K155" s="79"/>
      <c r="L155" s="81"/>
      <c r="M155" s="81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</row>
    <row r="156" spans="1:33" ht="19.5" customHeight="1" x14ac:dyDescent="0.25">
      <c r="A156" s="79"/>
      <c r="B156" s="79"/>
      <c r="C156" s="79"/>
      <c r="D156" s="79"/>
      <c r="E156" s="79"/>
      <c r="F156" s="79"/>
      <c r="G156" s="80"/>
      <c r="H156" s="79"/>
      <c r="I156" s="79"/>
      <c r="J156" s="79"/>
      <c r="K156" s="79"/>
      <c r="L156" s="81"/>
      <c r="M156" s="81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</row>
    <row r="157" spans="1:33" ht="19.5" customHeight="1" x14ac:dyDescent="0.25">
      <c r="A157" s="79"/>
      <c r="B157" s="79"/>
      <c r="C157" s="79"/>
      <c r="D157" s="79"/>
      <c r="E157" s="79"/>
      <c r="F157" s="79"/>
      <c r="G157" s="80"/>
      <c r="H157" s="79"/>
      <c r="I157" s="79"/>
      <c r="J157" s="79"/>
      <c r="K157" s="79"/>
      <c r="L157" s="81"/>
      <c r="M157" s="81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</row>
    <row r="158" spans="1:33" ht="19.5" customHeight="1" x14ac:dyDescent="0.25">
      <c r="A158" s="79"/>
      <c r="B158" s="79"/>
      <c r="C158" s="79"/>
      <c r="D158" s="79"/>
      <c r="E158" s="79"/>
      <c r="F158" s="79"/>
      <c r="G158" s="80"/>
      <c r="H158" s="79"/>
      <c r="I158" s="79"/>
      <c r="J158" s="79"/>
      <c r="K158" s="79"/>
      <c r="L158" s="81"/>
      <c r="M158" s="81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</row>
    <row r="159" spans="1:33" ht="19.5" customHeight="1" x14ac:dyDescent="0.25">
      <c r="A159" s="79"/>
      <c r="B159" s="79"/>
      <c r="C159" s="79"/>
      <c r="D159" s="79"/>
      <c r="E159" s="79"/>
      <c r="F159" s="79"/>
      <c r="G159" s="80"/>
      <c r="H159" s="79"/>
      <c r="I159" s="79"/>
      <c r="J159" s="79"/>
      <c r="K159" s="79"/>
      <c r="L159" s="81"/>
      <c r="M159" s="81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</row>
    <row r="160" spans="1:33" ht="19.5" customHeight="1" x14ac:dyDescent="0.25">
      <c r="A160" s="79"/>
      <c r="B160" s="79"/>
      <c r="C160" s="79"/>
      <c r="D160" s="79"/>
      <c r="E160" s="79"/>
      <c r="F160" s="79"/>
      <c r="G160" s="80"/>
      <c r="H160" s="79"/>
      <c r="I160" s="79"/>
      <c r="J160" s="79"/>
      <c r="K160" s="79"/>
      <c r="L160" s="81"/>
      <c r="M160" s="81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</row>
    <row r="161" spans="1:33" ht="19.5" customHeight="1" x14ac:dyDescent="0.25">
      <c r="A161" s="79"/>
      <c r="B161" s="79"/>
      <c r="C161" s="79"/>
      <c r="D161" s="79"/>
      <c r="E161" s="79"/>
      <c r="F161" s="79"/>
      <c r="G161" s="80"/>
      <c r="H161" s="79"/>
      <c r="I161" s="79"/>
      <c r="J161" s="79"/>
      <c r="K161" s="79"/>
      <c r="L161" s="81"/>
      <c r="M161" s="81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</row>
    <row r="162" spans="1:33" ht="19.5" customHeight="1" x14ac:dyDescent="0.25">
      <c r="A162" s="79"/>
      <c r="B162" s="79"/>
      <c r="C162" s="79"/>
      <c r="D162" s="79"/>
      <c r="E162" s="79"/>
      <c r="F162" s="79"/>
      <c r="G162" s="80"/>
      <c r="H162" s="79"/>
      <c r="I162" s="79"/>
      <c r="J162" s="79"/>
      <c r="K162" s="79"/>
      <c r="L162" s="81"/>
      <c r="M162" s="81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</row>
    <row r="163" spans="1:33" ht="19.5" customHeight="1" x14ac:dyDescent="0.25">
      <c r="A163" s="79"/>
      <c r="B163" s="79"/>
      <c r="C163" s="79"/>
      <c r="D163" s="79"/>
      <c r="E163" s="79"/>
      <c r="F163" s="79"/>
      <c r="G163" s="80"/>
      <c r="H163" s="79"/>
      <c r="I163" s="79"/>
      <c r="J163" s="79"/>
      <c r="K163" s="79"/>
      <c r="L163" s="81"/>
      <c r="M163" s="81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</row>
    <row r="164" spans="1:33" ht="19.5" customHeight="1" x14ac:dyDescent="0.25">
      <c r="A164" s="79"/>
      <c r="B164" s="79"/>
      <c r="C164" s="79"/>
      <c r="D164" s="79"/>
      <c r="E164" s="79"/>
      <c r="F164" s="79"/>
      <c r="G164" s="80"/>
      <c r="H164" s="79"/>
      <c r="I164" s="79"/>
      <c r="J164" s="79"/>
      <c r="K164" s="79"/>
      <c r="L164" s="81"/>
      <c r="M164" s="81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</row>
    <row r="165" spans="1:33" ht="19.5" customHeight="1" x14ac:dyDescent="0.25">
      <c r="A165" s="79"/>
      <c r="B165" s="79"/>
      <c r="C165" s="79"/>
      <c r="D165" s="79"/>
      <c r="E165" s="79"/>
      <c r="F165" s="79"/>
      <c r="G165" s="80"/>
      <c r="H165" s="79"/>
      <c r="I165" s="79"/>
      <c r="J165" s="79"/>
      <c r="K165" s="79"/>
      <c r="L165" s="81"/>
      <c r="M165" s="81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</row>
    <row r="166" spans="1:33" ht="19.5" customHeight="1" x14ac:dyDescent="0.25">
      <c r="A166" s="79"/>
      <c r="B166" s="79"/>
      <c r="C166" s="79"/>
      <c r="D166" s="79"/>
      <c r="E166" s="79"/>
      <c r="F166" s="79"/>
      <c r="G166" s="80"/>
      <c r="H166" s="79"/>
      <c r="I166" s="79"/>
      <c r="J166" s="79"/>
      <c r="K166" s="79"/>
      <c r="L166" s="81"/>
      <c r="M166" s="81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</row>
    <row r="167" spans="1:33" ht="19.5" customHeight="1" x14ac:dyDescent="0.25">
      <c r="A167" s="79"/>
      <c r="B167" s="79"/>
      <c r="C167" s="79"/>
      <c r="D167" s="79"/>
      <c r="E167" s="79"/>
      <c r="F167" s="79"/>
      <c r="G167" s="80"/>
      <c r="H167" s="79"/>
      <c r="I167" s="79"/>
      <c r="J167" s="79"/>
      <c r="K167" s="79"/>
      <c r="L167" s="81"/>
      <c r="M167" s="81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</row>
    <row r="168" spans="1:33" ht="19.5" customHeight="1" x14ac:dyDescent="0.25">
      <c r="A168" s="79"/>
      <c r="B168" s="79"/>
      <c r="C168" s="79"/>
      <c r="D168" s="79"/>
      <c r="E168" s="79"/>
      <c r="F168" s="79"/>
      <c r="G168" s="80"/>
      <c r="H168" s="79"/>
      <c r="I168" s="79"/>
      <c r="J168" s="79"/>
      <c r="K168" s="79"/>
      <c r="L168" s="81"/>
      <c r="M168" s="81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</row>
    <row r="169" spans="1:33" ht="19.5" customHeight="1" x14ac:dyDescent="0.25">
      <c r="A169" s="79"/>
      <c r="B169" s="79"/>
      <c r="C169" s="79"/>
      <c r="D169" s="79"/>
      <c r="E169" s="79"/>
      <c r="F169" s="79"/>
      <c r="G169" s="80"/>
      <c r="H169" s="79"/>
      <c r="I169" s="79"/>
      <c r="J169" s="79"/>
      <c r="K169" s="79"/>
      <c r="L169" s="81"/>
      <c r="M169" s="81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</row>
    <row r="170" spans="1:33" ht="19.5" customHeight="1" x14ac:dyDescent="0.25">
      <c r="A170" s="79"/>
      <c r="B170" s="79"/>
      <c r="C170" s="79"/>
      <c r="D170" s="79"/>
      <c r="E170" s="79"/>
      <c r="F170" s="79"/>
      <c r="G170" s="80"/>
      <c r="H170" s="79"/>
      <c r="I170" s="79"/>
      <c r="J170" s="79"/>
      <c r="K170" s="79"/>
      <c r="L170" s="81"/>
      <c r="M170" s="81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</row>
    <row r="171" spans="1:33" ht="19.5" customHeight="1" x14ac:dyDescent="0.25">
      <c r="A171" s="79"/>
      <c r="B171" s="79"/>
      <c r="C171" s="79"/>
      <c r="D171" s="79"/>
      <c r="E171" s="79"/>
      <c r="F171" s="79"/>
      <c r="G171" s="80"/>
      <c r="H171" s="79"/>
      <c r="I171" s="79"/>
      <c r="J171" s="79"/>
      <c r="K171" s="79"/>
      <c r="L171" s="81"/>
      <c r="M171" s="81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</row>
    <row r="172" spans="1:33" ht="19.5" customHeight="1" x14ac:dyDescent="0.25">
      <c r="A172" s="79"/>
      <c r="B172" s="79"/>
      <c r="C172" s="79"/>
      <c r="D172" s="79"/>
      <c r="E172" s="79"/>
      <c r="F172" s="79"/>
      <c r="G172" s="80"/>
      <c r="H172" s="79"/>
      <c r="I172" s="79"/>
      <c r="J172" s="79"/>
      <c r="K172" s="79"/>
      <c r="L172" s="81"/>
      <c r="M172" s="81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</row>
    <row r="173" spans="1:33" ht="19.5" customHeight="1" x14ac:dyDescent="0.25">
      <c r="A173" s="79"/>
      <c r="B173" s="79"/>
      <c r="C173" s="79"/>
      <c r="D173" s="79"/>
      <c r="E173" s="79"/>
      <c r="F173" s="79"/>
      <c r="G173" s="80"/>
      <c r="H173" s="79"/>
      <c r="I173" s="79"/>
      <c r="J173" s="79"/>
      <c r="K173" s="79"/>
      <c r="L173" s="81"/>
      <c r="M173" s="81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</row>
    <row r="174" spans="1:33" ht="19.5" customHeight="1" x14ac:dyDescent="0.25">
      <c r="A174" s="79"/>
      <c r="B174" s="79"/>
      <c r="C174" s="79"/>
      <c r="D174" s="79"/>
      <c r="E174" s="79"/>
      <c r="F174" s="79"/>
      <c r="G174" s="80"/>
      <c r="H174" s="79"/>
      <c r="I174" s="79"/>
      <c r="J174" s="79"/>
      <c r="K174" s="79"/>
      <c r="L174" s="81"/>
      <c r="M174" s="81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</row>
    <row r="175" spans="1:33" ht="19.5" customHeight="1" x14ac:dyDescent="0.25">
      <c r="A175" s="79"/>
      <c r="B175" s="79"/>
      <c r="C175" s="79"/>
      <c r="D175" s="79"/>
      <c r="E175" s="79"/>
      <c r="F175" s="79"/>
      <c r="G175" s="80"/>
      <c r="H175" s="79"/>
      <c r="I175" s="79"/>
      <c r="J175" s="79"/>
      <c r="K175" s="79"/>
      <c r="L175" s="81"/>
      <c r="M175" s="81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</row>
    <row r="176" spans="1:33" ht="19.5" customHeight="1" x14ac:dyDescent="0.25">
      <c r="A176" s="79"/>
      <c r="B176" s="79"/>
      <c r="C176" s="79"/>
      <c r="D176" s="79"/>
      <c r="E176" s="79"/>
      <c r="F176" s="79"/>
      <c r="G176" s="80"/>
      <c r="H176" s="79"/>
      <c r="I176" s="79"/>
      <c r="J176" s="79"/>
      <c r="K176" s="79"/>
      <c r="L176" s="81"/>
      <c r="M176" s="81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</row>
    <row r="177" spans="1:33" ht="19.5" customHeight="1" x14ac:dyDescent="0.25">
      <c r="A177" s="79"/>
      <c r="B177" s="79"/>
      <c r="C177" s="79"/>
      <c r="D177" s="79"/>
      <c r="E177" s="79"/>
      <c r="F177" s="79"/>
      <c r="G177" s="80"/>
      <c r="H177" s="79"/>
      <c r="I177" s="79"/>
      <c r="J177" s="79"/>
      <c r="K177" s="79"/>
      <c r="L177" s="81"/>
      <c r="M177" s="81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</row>
    <row r="178" spans="1:33" ht="19.5" customHeight="1" x14ac:dyDescent="0.25">
      <c r="A178" s="79"/>
      <c r="B178" s="79"/>
      <c r="C178" s="79"/>
      <c r="D178" s="79"/>
      <c r="E178" s="79"/>
      <c r="F178" s="79"/>
      <c r="G178" s="80"/>
      <c r="H178" s="79"/>
      <c r="I178" s="79"/>
      <c r="J178" s="79"/>
      <c r="K178" s="79"/>
      <c r="L178" s="81"/>
      <c r="M178" s="81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</row>
    <row r="179" spans="1:33" ht="19.5" customHeight="1" x14ac:dyDescent="0.25">
      <c r="A179" s="79"/>
      <c r="B179" s="79"/>
      <c r="C179" s="79"/>
      <c r="D179" s="79"/>
      <c r="E179" s="79"/>
      <c r="F179" s="79"/>
      <c r="G179" s="80"/>
      <c r="H179" s="79"/>
      <c r="I179" s="79"/>
      <c r="J179" s="79"/>
      <c r="K179" s="79"/>
      <c r="L179" s="81"/>
      <c r="M179" s="81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</row>
    <row r="180" spans="1:33" ht="19.5" customHeight="1" x14ac:dyDescent="0.25">
      <c r="A180" s="79"/>
      <c r="B180" s="79"/>
      <c r="C180" s="79"/>
      <c r="D180" s="79"/>
      <c r="E180" s="79"/>
      <c r="F180" s="79"/>
      <c r="G180" s="80"/>
      <c r="H180" s="79"/>
      <c r="I180" s="79"/>
      <c r="J180" s="79"/>
      <c r="K180" s="79"/>
      <c r="L180" s="81"/>
      <c r="M180" s="81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</row>
    <row r="181" spans="1:33" ht="19.5" customHeight="1" x14ac:dyDescent="0.25">
      <c r="A181" s="79"/>
      <c r="B181" s="79"/>
      <c r="C181" s="79"/>
      <c r="D181" s="79"/>
      <c r="E181" s="79"/>
      <c r="F181" s="79"/>
      <c r="G181" s="80"/>
      <c r="H181" s="79"/>
      <c r="I181" s="79"/>
      <c r="J181" s="79"/>
      <c r="K181" s="79"/>
      <c r="L181" s="81"/>
      <c r="M181" s="81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</row>
    <row r="182" spans="1:33" ht="19.5" customHeight="1" x14ac:dyDescent="0.25">
      <c r="A182" s="79"/>
      <c r="B182" s="79"/>
      <c r="C182" s="79"/>
      <c r="D182" s="79"/>
      <c r="E182" s="79"/>
      <c r="F182" s="79"/>
      <c r="G182" s="80"/>
      <c r="H182" s="79"/>
      <c r="I182" s="79"/>
      <c r="J182" s="79"/>
      <c r="K182" s="79"/>
      <c r="L182" s="81"/>
      <c r="M182" s="81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</row>
    <row r="183" spans="1:33" ht="19.5" customHeight="1" x14ac:dyDescent="0.25">
      <c r="A183" s="79"/>
      <c r="B183" s="79"/>
      <c r="C183" s="79"/>
      <c r="D183" s="79"/>
      <c r="E183" s="79"/>
      <c r="F183" s="79"/>
      <c r="G183" s="80"/>
      <c r="H183" s="79"/>
      <c r="I183" s="79"/>
      <c r="J183" s="79"/>
      <c r="K183" s="79"/>
      <c r="L183" s="81"/>
      <c r="M183" s="81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</row>
    <row r="184" spans="1:33" ht="19.5" customHeight="1" x14ac:dyDescent="0.25">
      <c r="A184" s="79"/>
      <c r="B184" s="79"/>
      <c r="C184" s="79"/>
      <c r="D184" s="79"/>
      <c r="E184" s="79"/>
      <c r="F184" s="79"/>
      <c r="G184" s="80"/>
      <c r="H184" s="79"/>
      <c r="I184" s="79"/>
      <c r="J184" s="79"/>
      <c r="K184" s="79"/>
      <c r="L184" s="81"/>
      <c r="M184" s="81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</row>
    <row r="185" spans="1:33" ht="19.5" customHeight="1" x14ac:dyDescent="0.25">
      <c r="A185" s="79"/>
      <c r="B185" s="79"/>
      <c r="C185" s="79"/>
      <c r="D185" s="79"/>
      <c r="E185" s="79"/>
      <c r="F185" s="79"/>
      <c r="G185" s="80"/>
      <c r="H185" s="79"/>
      <c r="I185" s="79"/>
      <c r="J185" s="79"/>
      <c r="K185" s="79"/>
      <c r="L185" s="81"/>
      <c r="M185" s="81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</row>
    <row r="186" spans="1:33" ht="19.5" customHeight="1" x14ac:dyDescent="0.25">
      <c r="A186" s="79"/>
      <c r="B186" s="79"/>
      <c r="C186" s="79"/>
      <c r="D186" s="79"/>
      <c r="E186" s="79"/>
      <c r="F186" s="79"/>
      <c r="G186" s="80"/>
      <c r="H186" s="79"/>
      <c r="I186" s="79"/>
      <c r="J186" s="79"/>
      <c r="K186" s="79"/>
      <c r="L186" s="81"/>
      <c r="M186" s="81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</row>
    <row r="187" spans="1:33" ht="19.5" customHeight="1" x14ac:dyDescent="0.25">
      <c r="A187" s="79"/>
      <c r="B187" s="79"/>
      <c r="C187" s="79"/>
      <c r="D187" s="79"/>
      <c r="E187" s="79"/>
      <c r="F187" s="79"/>
      <c r="G187" s="80"/>
      <c r="H187" s="79"/>
      <c r="I187" s="79"/>
      <c r="J187" s="79"/>
      <c r="K187" s="79"/>
      <c r="L187" s="81"/>
      <c r="M187" s="81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</row>
    <row r="188" spans="1:33" ht="19.5" customHeight="1" x14ac:dyDescent="0.25">
      <c r="A188" s="79"/>
      <c r="B188" s="79"/>
      <c r="C188" s="79"/>
      <c r="D188" s="79"/>
      <c r="E188" s="79"/>
      <c r="F188" s="79"/>
      <c r="G188" s="80"/>
      <c r="H188" s="79"/>
      <c r="I188" s="79"/>
      <c r="J188" s="79"/>
      <c r="K188" s="79"/>
      <c r="L188" s="81"/>
      <c r="M188" s="81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</row>
    <row r="189" spans="1:33" ht="19.5" customHeight="1" x14ac:dyDescent="0.25">
      <c r="A189" s="79"/>
      <c r="B189" s="79"/>
      <c r="C189" s="79"/>
      <c r="D189" s="79"/>
      <c r="E189" s="79"/>
      <c r="F189" s="79"/>
      <c r="G189" s="80"/>
      <c r="H189" s="79"/>
      <c r="I189" s="79"/>
      <c r="J189" s="79"/>
      <c r="K189" s="79"/>
      <c r="L189" s="81"/>
      <c r="M189" s="81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</row>
    <row r="190" spans="1:33" ht="19.5" customHeight="1" x14ac:dyDescent="0.25">
      <c r="A190" s="79"/>
      <c r="B190" s="79"/>
      <c r="C190" s="79"/>
      <c r="D190" s="79"/>
      <c r="E190" s="79"/>
      <c r="F190" s="79"/>
      <c r="G190" s="80"/>
      <c r="H190" s="79"/>
      <c r="I190" s="79"/>
      <c r="J190" s="79"/>
      <c r="K190" s="79"/>
      <c r="L190" s="81"/>
      <c r="M190" s="81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</row>
    <row r="191" spans="1:33" ht="19.5" customHeight="1" x14ac:dyDescent="0.25">
      <c r="A191" s="79"/>
      <c r="B191" s="79"/>
      <c r="C191" s="79"/>
      <c r="D191" s="79"/>
      <c r="E191" s="79"/>
      <c r="F191" s="79"/>
      <c r="G191" s="80"/>
      <c r="H191" s="79"/>
      <c r="I191" s="79"/>
      <c r="J191" s="79"/>
      <c r="K191" s="79"/>
      <c r="L191" s="81"/>
      <c r="M191" s="81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</row>
    <row r="192" spans="1:33" ht="19.5" customHeight="1" x14ac:dyDescent="0.25">
      <c r="A192" s="79"/>
      <c r="B192" s="79"/>
      <c r="C192" s="79"/>
      <c r="D192" s="79"/>
      <c r="E192" s="79"/>
      <c r="F192" s="79"/>
      <c r="G192" s="80"/>
      <c r="H192" s="79"/>
      <c r="I192" s="79"/>
      <c r="J192" s="79"/>
      <c r="K192" s="79"/>
      <c r="L192" s="81"/>
      <c r="M192" s="81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</row>
    <row r="193" spans="1:33" ht="19.5" customHeight="1" x14ac:dyDescent="0.25">
      <c r="A193" s="79"/>
      <c r="B193" s="79"/>
      <c r="C193" s="79"/>
      <c r="D193" s="79"/>
      <c r="E193" s="79"/>
      <c r="F193" s="79"/>
      <c r="G193" s="80"/>
      <c r="H193" s="79"/>
      <c r="I193" s="79"/>
      <c r="J193" s="79"/>
      <c r="K193" s="79"/>
      <c r="L193" s="81"/>
      <c r="M193" s="81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</row>
    <row r="194" spans="1:33" ht="19.5" customHeight="1" x14ac:dyDescent="0.25">
      <c r="A194" s="79"/>
      <c r="B194" s="79"/>
      <c r="C194" s="79"/>
      <c r="D194" s="79"/>
      <c r="E194" s="79"/>
      <c r="F194" s="79"/>
      <c r="G194" s="80"/>
      <c r="H194" s="79"/>
      <c r="I194" s="79"/>
      <c r="J194" s="79"/>
      <c r="K194" s="79"/>
      <c r="L194" s="81"/>
      <c r="M194" s="81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</row>
    <row r="195" spans="1:33" ht="19.5" customHeight="1" x14ac:dyDescent="0.25">
      <c r="A195" s="79"/>
      <c r="B195" s="79"/>
      <c r="C195" s="79"/>
      <c r="D195" s="79"/>
      <c r="E195" s="79"/>
      <c r="F195" s="79"/>
      <c r="G195" s="80"/>
      <c r="H195" s="79"/>
      <c r="I195" s="79"/>
      <c r="J195" s="79"/>
      <c r="K195" s="79"/>
      <c r="L195" s="81"/>
      <c r="M195" s="81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</row>
    <row r="196" spans="1:33" ht="19.5" customHeight="1" x14ac:dyDescent="0.25">
      <c r="A196" s="79"/>
      <c r="B196" s="79"/>
      <c r="C196" s="79"/>
      <c r="D196" s="79"/>
      <c r="E196" s="79"/>
      <c r="F196" s="79"/>
      <c r="G196" s="80"/>
      <c r="H196" s="79"/>
      <c r="I196" s="79"/>
      <c r="J196" s="79"/>
      <c r="K196" s="79"/>
      <c r="L196" s="81"/>
      <c r="M196" s="81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</row>
    <row r="197" spans="1:33" ht="19.5" customHeight="1" x14ac:dyDescent="0.25">
      <c r="A197" s="79"/>
      <c r="B197" s="79"/>
      <c r="C197" s="79"/>
      <c r="D197" s="79"/>
      <c r="E197" s="79"/>
      <c r="F197" s="79"/>
      <c r="G197" s="80"/>
      <c r="H197" s="79"/>
      <c r="I197" s="79"/>
      <c r="J197" s="79"/>
      <c r="K197" s="79"/>
      <c r="L197" s="81"/>
      <c r="M197" s="81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</row>
    <row r="198" spans="1:33" ht="19.5" customHeight="1" x14ac:dyDescent="0.25">
      <c r="A198" s="79"/>
      <c r="B198" s="79"/>
      <c r="C198" s="79"/>
      <c r="D198" s="79"/>
      <c r="E198" s="79"/>
      <c r="F198" s="79"/>
      <c r="G198" s="80"/>
      <c r="H198" s="79"/>
      <c r="I198" s="79"/>
      <c r="J198" s="79"/>
      <c r="K198" s="79"/>
      <c r="L198" s="81"/>
      <c r="M198" s="81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</row>
    <row r="199" spans="1:33" ht="19.5" customHeight="1" x14ac:dyDescent="0.25">
      <c r="A199" s="79"/>
      <c r="B199" s="79"/>
      <c r="C199" s="79"/>
      <c r="D199" s="79"/>
      <c r="E199" s="79"/>
      <c r="F199" s="79"/>
      <c r="G199" s="80"/>
      <c r="H199" s="79"/>
      <c r="I199" s="79"/>
      <c r="J199" s="79"/>
      <c r="K199" s="79"/>
      <c r="L199" s="81"/>
      <c r="M199" s="81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</row>
    <row r="200" spans="1:33" ht="19.5" customHeight="1" x14ac:dyDescent="0.25">
      <c r="A200" s="79"/>
      <c r="B200" s="79"/>
      <c r="C200" s="79"/>
      <c r="D200" s="79"/>
      <c r="E200" s="79"/>
      <c r="F200" s="79"/>
      <c r="G200" s="80"/>
      <c r="H200" s="79"/>
      <c r="I200" s="79"/>
      <c r="J200" s="79"/>
      <c r="K200" s="79"/>
      <c r="L200" s="81"/>
      <c r="M200" s="81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</row>
    <row r="201" spans="1:33" ht="19.5" customHeight="1" x14ac:dyDescent="0.25">
      <c r="A201" s="79"/>
      <c r="B201" s="79"/>
      <c r="C201" s="79"/>
      <c r="D201" s="79"/>
      <c r="E201" s="79"/>
      <c r="F201" s="79"/>
      <c r="G201" s="80"/>
      <c r="H201" s="79"/>
      <c r="I201" s="79"/>
      <c r="J201" s="79"/>
      <c r="K201" s="79"/>
      <c r="L201" s="81"/>
      <c r="M201" s="81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</row>
    <row r="202" spans="1:33" ht="19.5" customHeight="1" x14ac:dyDescent="0.25">
      <c r="A202" s="79"/>
      <c r="B202" s="79"/>
      <c r="C202" s="79"/>
      <c r="D202" s="79"/>
      <c r="E202" s="79"/>
      <c r="F202" s="79"/>
      <c r="G202" s="80"/>
      <c r="H202" s="79"/>
      <c r="I202" s="79"/>
      <c r="J202" s="79"/>
      <c r="K202" s="79"/>
      <c r="L202" s="81"/>
      <c r="M202" s="81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</row>
    <row r="203" spans="1:33" ht="19.5" customHeight="1" x14ac:dyDescent="0.25">
      <c r="A203" s="79"/>
      <c r="B203" s="79"/>
      <c r="C203" s="79"/>
      <c r="D203" s="79"/>
      <c r="E203" s="79"/>
      <c r="F203" s="79"/>
      <c r="G203" s="80"/>
      <c r="H203" s="79"/>
      <c r="I203" s="79"/>
      <c r="J203" s="79"/>
      <c r="K203" s="79"/>
      <c r="L203" s="81"/>
      <c r="M203" s="81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</row>
    <row r="204" spans="1:33" ht="19.5" customHeight="1" x14ac:dyDescent="0.25">
      <c r="A204" s="79"/>
      <c r="B204" s="79"/>
      <c r="C204" s="79"/>
      <c r="D204" s="79"/>
      <c r="E204" s="79"/>
      <c r="F204" s="79"/>
      <c r="G204" s="80"/>
      <c r="H204" s="79"/>
      <c r="I204" s="79"/>
      <c r="J204" s="79"/>
      <c r="K204" s="79"/>
      <c r="L204" s="81"/>
      <c r="M204" s="81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</row>
    <row r="205" spans="1:33" ht="19.5" customHeight="1" x14ac:dyDescent="0.25">
      <c r="A205" s="79"/>
      <c r="B205" s="79"/>
      <c r="C205" s="79"/>
      <c r="D205" s="79"/>
      <c r="E205" s="79"/>
      <c r="F205" s="79"/>
      <c r="G205" s="80"/>
      <c r="H205" s="79"/>
      <c r="I205" s="79"/>
      <c r="J205" s="79"/>
      <c r="K205" s="79"/>
      <c r="L205" s="81"/>
      <c r="M205" s="81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</row>
    <row r="206" spans="1:33" ht="19.5" customHeight="1" x14ac:dyDescent="0.25">
      <c r="A206" s="79"/>
      <c r="B206" s="79"/>
      <c r="C206" s="79"/>
      <c r="D206" s="79"/>
      <c r="E206" s="79"/>
      <c r="F206" s="79"/>
      <c r="G206" s="80"/>
      <c r="H206" s="79"/>
      <c r="I206" s="79"/>
      <c r="J206" s="79"/>
      <c r="K206" s="79"/>
      <c r="L206" s="81"/>
      <c r="M206" s="81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</row>
    <row r="207" spans="1:33" ht="19.5" customHeight="1" x14ac:dyDescent="0.25">
      <c r="A207" s="79"/>
      <c r="B207" s="79"/>
      <c r="C207" s="79"/>
      <c r="D207" s="79"/>
      <c r="E207" s="79"/>
      <c r="F207" s="79"/>
      <c r="G207" s="80"/>
      <c r="H207" s="79"/>
      <c r="I207" s="79"/>
      <c r="J207" s="79"/>
      <c r="K207" s="79"/>
      <c r="L207" s="81"/>
      <c r="M207" s="81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</row>
    <row r="208" spans="1:33" ht="19.5" customHeight="1" x14ac:dyDescent="0.25">
      <c r="A208" s="79"/>
      <c r="B208" s="79"/>
      <c r="C208" s="79"/>
      <c r="D208" s="79"/>
      <c r="E208" s="79"/>
      <c r="F208" s="79"/>
      <c r="G208" s="80"/>
      <c r="H208" s="79"/>
      <c r="I208" s="79"/>
      <c r="J208" s="79"/>
      <c r="K208" s="79"/>
      <c r="L208" s="81"/>
      <c r="M208" s="81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</row>
    <row r="209" spans="1:33" ht="19.5" customHeight="1" x14ac:dyDescent="0.25">
      <c r="A209" s="79"/>
      <c r="B209" s="79"/>
      <c r="C209" s="79"/>
      <c r="D209" s="79"/>
      <c r="E209" s="79"/>
      <c r="F209" s="79"/>
      <c r="G209" s="80"/>
      <c r="H209" s="79"/>
      <c r="I209" s="79"/>
      <c r="J209" s="79"/>
      <c r="K209" s="79"/>
      <c r="L209" s="81"/>
      <c r="M209" s="81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</row>
    <row r="210" spans="1:33" ht="19.5" customHeight="1" x14ac:dyDescent="0.25">
      <c r="A210" s="79"/>
      <c r="B210" s="79"/>
      <c r="C210" s="79"/>
      <c r="D210" s="79"/>
      <c r="E210" s="79"/>
      <c r="F210" s="79"/>
      <c r="G210" s="80"/>
      <c r="H210" s="79"/>
      <c r="I210" s="79"/>
      <c r="J210" s="79"/>
      <c r="K210" s="79"/>
      <c r="L210" s="81"/>
      <c r="M210" s="81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</row>
    <row r="211" spans="1:33" ht="19.5" customHeight="1" x14ac:dyDescent="0.25">
      <c r="A211" s="79"/>
      <c r="B211" s="79"/>
      <c r="C211" s="79"/>
      <c r="D211" s="79"/>
      <c r="E211" s="79"/>
      <c r="F211" s="79"/>
      <c r="G211" s="80"/>
      <c r="H211" s="79"/>
      <c r="I211" s="79"/>
      <c r="J211" s="79"/>
      <c r="K211" s="79"/>
      <c r="L211" s="81"/>
      <c r="M211" s="81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</row>
    <row r="212" spans="1:33" ht="19.5" customHeight="1" x14ac:dyDescent="0.25">
      <c r="A212" s="79"/>
      <c r="B212" s="79"/>
      <c r="C212" s="79"/>
      <c r="D212" s="79"/>
      <c r="E212" s="79"/>
      <c r="F212" s="79"/>
      <c r="G212" s="80"/>
      <c r="H212" s="79"/>
      <c r="I212" s="79"/>
      <c r="J212" s="79"/>
      <c r="K212" s="79"/>
      <c r="L212" s="81"/>
      <c r="M212" s="81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</row>
    <row r="213" spans="1:33" ht="19.5" customHeight="1" x14ac:dyDescent="0.25">
      <c r="A213" s="79"/>
      <c r="B213" s="79"/>
      <c r="C213" s="79"/>
      <c r="D213" s="79"/>
      <c r="E213" s="79"/>
      <c r="F213" s="79"/>
      <c r="G213" s="80"/>
      <c r="H213" s="79"/>
      <c r="I213" s="79"/>
      <c r="J213" s="79"/>
      <c r="K213" s="79"/>
      <c r="L213" s="81"/>
      <c r="M213" s="81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</row>
    <row r="214" spans="1:33" ht="19.5" customHeight="1" x14ac:dyDescent="0.25">
      <c r="A214" s="79"/>
      <c r="B214" s="79"/>
      <c r="C214" s="79"/>
      <c r="D214" s="79"/>
      <c r="E214" s="79"/>
      <c r="F214" s="79"/>
      <c r="G214" s="80"/>
      <c r="H214" s="79"/>
      <c r="I214" s="79"/>
      <c r="J214" s="79"/>
      <c r="K214" s="79"/>
      <c r="L214" s="81"/>
      <c r="M214" s="81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</row>
    <row r="215" spans="1:33" ht="19.5" customHeight="1" x14ac:dyDescent="0.25">
      <c r="A215" s="79"/>
      <c r="B215" s="79"/>
      <c r="C215" s="79"/>
      <c r="D215" s="79"/>
      <c r="E215" s="79"/>
      <c r="F215" s="79"/>
      <c r="G215" s="80"/>
      <c r="H215" s="79"/>
      <c r="I215" s="79"/>
      <c r="J215" s="79"/>
      <c r="K215" s="79"/>
      <c r="L215" s="81"/>
      <c r="M215" s="81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</row>
    <row r="216" spans="1:33" ht="19.5" customHeight="1" x14ac:dyDescent="0.25">
      <c r="A216" s="79"/>
      <c r="B216" s="79"/>
      <c r="C216" s="79"/>
      <c r="D216" s="79"/>
      <c r="E216" s="79"/>
      <c r="F216" s="79"/>
      <c r="G216" s="80"/>
      <c r="H216" s="79"/>
      <c r="I216" s="79"/>
      <c r="J216" s="79"/>
      <c r="K216" s="79"/>
      <c r="L216" s="81"/>
      <c r="M216" s="81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</row>
    <row r="217" spans="1:33" ht="19.5" customHeight="1" x14ac:dyDescent="0.25">
      <c r="A217" s="79"/>
      <c r="B217" s="79"/>
      <c r="C217" s="79"/>
      <c r="D217" s="79"/>
      <c r="E217" s="79"/>
      <c r="F217" s="79"/>
      <c r="G217" s="80"/>
      <c r="H217" s="79"/>
      <c r="I217" s="79"/>
      <c r="J217" s="79"/>
      <c r="K217" s="79"/>
      <c r="L217" s="81"/>
      <c r="M217" s="81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</row>
    <row r="218" spans="1:33" ht="19.5" customHeight="1" x14ac:dyDescent="0.25">
      <c r="A218" s="79"/>
      <c r="B218" s="79"/>
      <c r="C218" s="79"/>
      <c r="D218" s="79"/>
      <c r="E218" s="79"/>
      <c r="F218" s="79"/>
      <c r="G218" s="80"/>
      <c r="H218" s="79"/>
      <c r="I218" s="79"/>
      <c r="J218" s="79"/>
      <c r="K218" s="79"/>
      <c r="L218" s="81"/>
      <c r="M218" s="81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</row>
    <row r="219" spans="1:33" ht="19.5" customHeight="1" x14ac:dyDescent="0.25">
      <c r="A219" s="79"/>
      <c r="B219" s="79"/>
      <c r="C219" s="79"/>
      <c r="D219" s="79"/>
      <c r="E219" s="79"/>
      <c r="F219" s="79"/>
      <c r="G219" s="80"/>
      <c r="H219" s="79"/>
      <c r="I219" s="79"/>
      <c r="J219" s="79"/>
      <c r="K219" s="79"/>
      <c r="L219" s="81"/>
      <c r="M219" s="81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</row>
    <row r="220" spans="1:33" ht="19.5" customHeight="1" x14ac:dyDescent="0.25">
      <c r="A220" s="79"/>
      <c r="B220" s="79"/>
      <c r="C220" s="79"/>
      <c r="D220" s="79"/>
      <c r="E220" s="79"/>
      <c r="F220" s="79"/>
      <c r="G220" s="80"/>
      <c r="H220" s="79"/>
      <c r="I220" s="79"/>
      <c r="J220" s="79"/>
      <c r="K220" s="79"/>
      <c r="L220" s="81"/>
      <c r="M220" s="81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</row>
    <row r="221" spans="1:33" ht="19.5" customHeight="1" x14ac:dyDescent="0.25">
      <c r="A221" s="79"/>
      <c r="B221" s="79"/>
      <c r="C221" s="79"/>
      <c r="D221" s="79"/>
      <c r="E221" s="79"/>
      <c r="F221" s="79"/>
      <c r="G221" s="80"/>
      <c r="H221" s="79"/>
      <c r="I221" s="79"/>
      <c r="J221" s="79"/>
      <c r="K221" s="79"/>
      <c r="L221" s="81"/>
      <c r="M221" s="81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</row>
    <row r="222" spans="1:33" ht="19.5" customHeight="1" x14ac:dyDescent="0.25">
      <c r="A222" s="79"/>
      <c r="B222" s="79"/>
      <c r="C222" s="79"/>
      <c r="D222" s="79"/>
      <c r="E222" s="79"/>
      <c r="F222" s="79"/>
      <c r="G222" s="80"/>
      <c r="H222" s="79"/>
      <c r="I222" s="79"/>
      <c r="J222" s="79"/>
      <c r="K222" s="79"/>
      <c r="L222" s="81"/>
      <c r="M222" s="81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</row>
    <row r="223" spans="1:33" ht="19.5" customHeight="1" x14ac:dyDescent="0.25">
      <c r="A223" s="79"/>
      <c r="B223" s="79"/>
      <c r="C223" s="79"/>
      <c r="D223" s="79"/>
      <c r="E223" s="79"/>
      <c r="F223" s="79"/>
      <c r="G223" s="80"/>
      <c r="H223" s="79"/>
      <c r="I223" s="79"/>
      <c r="J223" s="79"/>
      <c r="K223" s="79"/>
      <c r="L223" s="81"/>
      <c r="M223" s="81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</row>
    <row r="224" spans="1:33" ht="19.5" customHeight="1" x14ac:dyDescent="0.25">
      <c r="A224" s="79"/>
      <c r="B224" s="79"/>
      <c r="C224" s="79"/>
      <c r="D224" s="79"/>
      <c r="E224" s="79"/>
      <c r="F224" s="79"/>
      <c r="G224" s="80"/>
      <c r="H224" s="79"/>
      <c r="I224" s="79"/>
      <c r="J224" s="79"/>
      <c r="K224" s="79"/>
      <c r="L224" s="81"/>
      <c r="M224" s="81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</row>
    <row r="225" spans="1:33" ht="19.5" customHeight="1" x14ac:dyDescent="0.25">
      <c r="A225" s="79"/>
      <c r="B225" s="79"/>
      <c r="C225" s="79"/>
      <c r="D225" s="79"/>
      <c r="E225" s="79"/>
      <c r="F225" s="79"/>
      <c r="G225" s="80"/>
      <c r="H225" s="79"/>
      <c r="I225" s="79"/>
      <c r="J225" s="79"/>
      <c r="K225" s="79"/>
      <c r="L225" s="81"/>
      <c r="M225" s="81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</row>
    <row r="226" spans="1:33" ht="19.5" customHeight="1" x14ac:dyDescent="0.25">
      <c r="A226" s="79"/>
      <c r="B226" s="79"/>
      <c r="C226" s="79"/>
      <c r="D226" s="79"/>
      <c r="E226" s="79"/>
      <c r="F226" s="79"/>
      <c r="G226" s="80"/>
      <c r="H226" s="79"/>
      <c r="I226" s="79"/>
      <c r="J226" s="79"/>
      <c r="K226" s="79"/>
      <c r="L226" s="81"/>
      <c r="M226" s="81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</row>
    <row r="227" spans="1:33" ht="19.5" customHeight="1" x14ac:dyDescent="0.25">
      <c r="A227" s="79"/>
      <c r="B227" s="79"/>
      <c r="C227" s="79"/>
      <c r="D227" s="79"/>
      <c r="E227" s="79"/>
      <c r="F227" s="79"/>
      <c r="G227" s="80"/>
      <c r="H227" s="79"/>
      <c r="I227" s="79"/>
      <c r="J227" s="79"/>
      <c r="K227" s="79"/>
      <c r="L227" s="81"/>
      <c r="M227" s="81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</row>
    <row r="228" spans="1:33" ht="19.5" customHeight="1" x14ac:dyDescent="0.25">
      <c r="A228" s="79"/>
      <c r="B228" s="79"/>
      <c r="C228" s="79"/>
      <c r="D228" s="79"/>
      <c r="E228" s="79"/>
      <c r="F228" s="79"/>
      <c r="G228" s="80"/>
      <c r="H228" s="79"/>
      <c r="I228" s="79"/>
      <c r="J228" s="79"/>
      <c r="K228" s="79"/>
      <c r="L228" s="81"/>
      <c r="M228" s="81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</row>
    <row r="229" spans="1:33" ht="19.5" customHeight="1" x14ac:dyDescent="0.25">
      <c r="A229" s="79"/>
      <c r="B229" s="79"/>
      <c r="C229" s="79"/>
      <c r="D229" s="79"/>
      <c r="E229" s="79"/>
      <c r="F229" s="79"/>
      <c r="G229" s="80"/>
      <c r="H229" s="79"/>
      <c r="I229" s="79"/>
      <c r="J229" s="79"/>
      <c r="K229" s="79"/>
      <c r="L229" s="81"/>
      <c r="M229" s="81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</row>
    <row r="230" spans="1:33" ht="19.5" customHeight="1" x14ac:dyDescent="0.25">
      <c r="A230" s="79"/>
      <c r="B230" s="79"/>
      <c r="C230" s="79"/>
      <c r="D230" s="79"/>
      <c r="E230" s="79"/>
      <c r="F230" s="79"/>
      <c r="G230" s="80"/>
      <c r="H230" s="79"/>
      <c r="I230" s="79"/>
      <c r="J230" s="79"/>
      <c r="K230" s="79"/>
      <c r="L230" s="81"/>
      <c r="M230" s="81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</row>
    <row r="231" spans="1:33" ht="19.5" customHeight="1" x14ac:dyDescent="0.25">
      <c r="A231" s="79"/>
      <c r="B231" s="79"/>
      <c r="C231" s="79"/>
      <c r="D231" s="79"/>
      <c r="E231" s="79"/>
      <c r="F231" s="79"/>
      <c r="G231" s="80"/>
      <c r="H231" s="79"/>
      <c r="I231" s="79"/>
      <c r="J231" s="79"/>
      <c r="K231" s="79"/>
      <c r="L231" s="81"/>
      <c r="M231" s="81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</row>
    <row r="232" spans="1:33" ht="19.5" customHeight="1" x14ac:dyDescent="0.25">
      <c r="A232" s="79"/>
      <c r="B232" s="79"/>
      <c r="C232" s="79"/>
      <c r="D232" s="79"/>
      <c r="E232" s="79"/>
      <c r="F232" s="79"/>
      <c r="G232" s="80"/>
      <c r="H232" s="79"/>
      <c r="I232" s="79"/>
      <c r="J232" s="79"/>
      <c r="K232" s="79"/>
      <c r="L232" s="81"/>
      <c r="M232" s="81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</row>
    <row r="233" spans="1:33" ht="19.5" customHeight="1" x14ac:dyDescent="0.25">
      <c r="A233" s="79"/>
      <c r="B233" s="79"/>
      <c r="C233" s="79"/>
      <c r="D233" s="79"/>
      <c r="E233" s="79"/>
      <c r="F233" s="79"/>
      <c r="G233" s="80"/>
      <c r="H233" s="79"/>
      <c r="I233" s="79"/>
      <c r="J233" s="79"/>
      <c r="K233" s="79"/>
      <c r="L233" s="81"/>
      <c r="M233" s="81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</row>
    <row r="234" spans="1:33" ht="19.5" customHeight="1" x14ac:dyDescent="0.25">
      <c r="A234" s="79"/>
      <c r="B234" s="79"/>
      <c r="C234" s="79"/>
      <c r="D234" s="79"/>
      <c r="E234" s="79"/>
      <c r="F234" s="79"/>
      <c r="G234" s="80"/>
      <c r="H234" s="79"/>
      <c r="I234" s="79"/>
      <c r="J234" s="79"/>
      <c r="K234" s="79"/>
      <c r="L234" s="81"/>
      <c r="M234" s="81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</row>
    <row r="235" spans="1:33" ht="19.5" customHeight="1" x14ac:dyDescent="0.25">
      <c r="A235" s="79"/>
      <c r="B235" s="79"/>
      <c r="C235" s="79"/>
      <c r="D235" s="79"/>
      <c r="E235" s="79"/>
      <c r="F235" s="79"/>
      <c r="G235" s="80"/>
      <c r="H235" s="79"/>
      <c r="I235" s="79"/>
      <c r="J235" s="79"/>
      <c r="K235" s="79"/>
      <c r="L235" s="81"/>
      <c r="M235" s="81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</row>
    <row r="236" spans="1:33" ht="19.5" customHeight="1" x14ac:dyDescent="0.25">
      <c r="A236" s="79"/>
      <c r="B236" s="79"/>
      <c r="C236" s="79"/>
      <c r="D236" s="79"/>
      <c r="E236" s="79"/>
      <c r="F236" s="79"/>
      <c r="G236" s="80"/>
      <c r="H236" s="79"/>
      <c r="I236" s="79"/>
      <c r="J236" s="79"/>
      <c r="K236" s="79"/>
      <c r="L236" s="81"/>
      <c r="M236" s="81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</row>
    <row r="237" spans="1:33" ht="19.5" customHeight="1" x14ac:dyDescent="0.25">
      <c r="A237" s="79"/>
      <c r="B237" s="79"/>
      <c r="C237" s="79"/>
      <c r="D237" s="79"/>
      <c r="E237" s="79"/>
      <c r="F237" s="79"/>
      <c r="G237" s="80"/>
      <c r="H237" s="79"/>
      <c r="I237" s="79"/>
      <c r="J237" s="79"/>
      <c r="K237" s="79"/>
      <c r="L237" s="81"/>
      <c r="M237" s="81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</row>
    <row r="238" spans="1:33" ht="19.5" customHeight="1" x14ac:dyDescent="0.25">
      <c r="A238" s="79"/>
      <c r="B238" s="79"/>
      <c r="C238" s="79"/>
      <c r="D238" s="79"/>
      <c r="E238" s="79"/>
      <c r="F238" s="79"/>
      <c r="G238" s="80"/>
      <c r="H238" s="79"/>
      <c r="I238" s="79"/>
      <c r="J238" s="79"/>
      <c r="K238" s="79"/>
      <c r="L238" s="81"/>
      <c r="M238" s="81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</row>
    <row r="239" spans="1:33" ht="19.5" customHeight="1" x14ac:dyDescent="0.25">
      <c r="A239" s="79"/>
      <c r="B239" s="79"/>
      <c r="C239" s="79"/>
      <c r="D239" s="79"/>
      <c r="E239" s="79"/>
      <c r="F239" s="79"/>
      <c r="G239" s="80"/>
      <c r="H239" s="79"/>
      <c r="I239" s="79"/>
      <c r="J239" s="79"/>
      <c r="K239" s="79"/>
      <c r="L239" s="81"/>
      <c r="M239" s="81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</row>
    <row r="240" spans="1:33" ht="19.5" customHeight="1" x14ac:dyDescent="0.25">
      <c r="A240" s="79"/>
      <c r="B240" s="79"/>
      <c r="C240" s="79"/>
      <c r="D240" s="79"/>
      <c r="E240" s="79"/>
      <c r="F240" s="79"/>
      <c r="G240" s="80"/>
      <c r="H240" s="79"/>
      <c r="I240" s="79"/>
      <c r="J240" s="79"/>
      <c r="K240" s="79"/>
      <c r="L240" s="81"/>
      <c r="M240" s="81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</row>
    <row r="241" spans="1:33" ht="19.5" customHeight="1" x14ac:dyDescent="0.25">
      <c r="A241" s="79"/>
      <c r="B241" s="79"/>
      <c r="C241" s="79"/>
      <c r="D241" s="79"/>
      <c r="E241" s="79"/>
      <c r="F241" s="79"/>
      <c r="G241" s="80"/>
      <c r="H241" s="79"/>
      <c r="I241" s="79"/>
      <c r="J241" s="79"/>
      <c r="K241" s="79"/>
      <c r="L241" s="81"/>
      <c r="M241" s="81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</row>
    <row r="242" spans="1:33" ht="19.5" customHeight="1" x14ac:dyDescent="0.25">
      <c r="A242" s="79"/>
      <c r="B242" s="79"/>
      <c r="C242" s="79"/>
      <c r="D242" s="79"/>
      <c r="E242" s="79"/>
      <c r="F242" s="79"/>
      <c r="G242" s="80"/>
      <c r="H242" s="79"/>
      <c r="I242" s="79"/>
      <c r="J242" s="79"/>
      <c r="K242" s="79"/>
      <c r="L242" s="81"/>
      <c r="M242" s="81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</row>
    <row r="243" spans="1:33" ht="19.5" customHeight="1" x14ac:dyDescent="0.25">
      <c r="A243" s="79"/>
      <c r="B243" s="79"/>
      <c r="C243" s="79"/>
      <c r="D243" s="79"/>
      <c r="E243" s="79"/>
      <c r="F243" s="79"/>
      <c r="G243" s="80"/>
      <c r="H243" s="79"/>
      <c r="I243" s="79"/>
      <c r="J243" s="79"/>
      <c r="K243" s="79"/>
      <c r="L243" s="81"/>
      <c r="M243" s="81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</row>
    <row r="244" spans="1:33" ht="19.5" customHeight="1" x14ac:dyDescent="0.25">
      <c r="A244" s="79"/>
      <c r="B244" s="79"/>
      <c r="C244" s="79"/>
      <c r="D244" s="79"/>
      <c r="E244" s="79"/>
      <c r="F244" s="79"/>
      <c r="G244" s="80"/>
      <c r="H244" s="79"/>
      <c r="I244" s="79"/>
      <c r="J244" s="79"/>
      <c r="K244" s="79"/>
      <c r="L244" s="81"/>
      <c r="M244" s="81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</row>
    <row r="245" spans="1:33" ht="19.5" customHeight="1" x14ac:dyDescent="0.25">
      <c r="A245" s="79"/>
      <c r="B245" s="79"/>
      <c r="C245" s="79"/>
      <c r="D245" s="79"/>
      <c r="E245" s="79"/>
      <c r="F245" s="79"/>
      <c r="G245" s="80"/>
      <c r="H245" s="79"/>
      <c r="I245" s="79"/>
      <c r="J245" s="79"/>
      <c r="K245" s="79"/>
      <c r="L245" s="81"/>
      <c r="M245" s="81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</row>
    <row r="246" spans="1:33" ht="19.5" customHeight="1" x14ac:dyDescent="0.25">
      <c r="A246" s="79"/>
      <c r="B246" s="79"/>
      <c r="C246" s="79"/>
      <c r="D246" s="79"/>
      <c r="E246" s="79"/>
      <c r="F246" s="79"/>
      <c r="G246" s="80"/>
      <c r="H246" s="79"/>
      <c r="I246" s="79"/>
      <c r="J246" s="79"/>
      <c r="K246" s="79"/>
      <c r="L246" s="81"/>
      <c r="M246" s="81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</row>
    <row r="247" spans="1:33" ht="19.5" customHeight="1" x14ac:dyDescent="0.25">
      <c r="A247" s="79"/>
      <c r="B247" s="79"/>
      <c r="C247" s="79"/>
      <c r="D247" s="79"/>
      <c r="E247" s="79"/>
      <c r="F247" s="79"/>
      <c r="G247" s="80"/>
      <c r="H247" s="79"/>
      <c r="I247" s="79"/>
      <c r="J247" s="79"/>
      <c r="K247" s="79"/>
      <c r="L247" s="81"/>
      <c r="M247" s="81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</row>
    <row r="248" spans="1:33" ht="19.5" customHeight="1" x14ac:dyDescent="0.25">
      <c r="A248" s="79"/>
      <c r="B248" s="79"/>
      <c r="C248" s="79"/>
      <c r="D248" s="79"/>
      <c r="E248" s="79"/>
      <c r="F248" s="79"/>
      <c r="G248" s="80"/>
      <c r="H248" s="79"/>
      <c r="I248" s="79"/>
      <c r="J248" s="79"/>
      <c r="K248" s="79"/>
      <c r="L248" s="81"/>
      <c r="M248" s="81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</row>
    <row r="249" spans="1:33" ht="19.5" customHeight="1" x14ac:dyDescent="0.25">
      <c r="A249" s="79"/>
      <c r="B249" s="79"/>
      <c r="C249" s="79"/>
      <c r="D249" s="79"/>
      <c r="E249" s="79"/>
      <c r="F249" s="79"/>
      <c r="G249" s="80"/>
      <c r="H249" s="79"/>
      <c r="I249" s="79"/>
      <c r="J249" s="79"/>
      <c r="K249" s="79"/>
      <c r="L249" s="81"/>
      <c r="M249" s="81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</row>
    <row r="250" spans="1:33" ht="19.5" customHeight="1" x14ac:dyDescent="0.25">
      <c r="A250" s="79"/>
      <c r="B250" s="79"/>
      <c r="C250" s="79"/>
      <c r="D250" s="79"/>
      <c r="E250" s="79"/>
      <c r="F250" s="79"/>
      <c r="G250" s="80"/>
      <c r="H250" s="79"/>
      <c r="I250" s="79"/>
      <c r="J250" s="79"/>
      <c r="K250" s="79"/>
      <c r="L250" s="81"/>
      <c r="M250" s="81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</row>
    <row r="251" spans="1:33" ht="19.5" customHeight="1" x14ac:dyDescent="0.25">
      <c r="A251" s="79"/>
      <c r="B251" s="79"/>
      <c r="C251" s="79"/>
      <c r="D251" s="79"/>
      <c r="E251" s="79"/>
      <c r="F251" s="79"/>
      <c r="G251" s="80"/>
      <c r="H251" s="79"/>
      <c r="I251" s="79"/>
      <c r="J251" s="79"/>
      <c r="K251" s="79"/>
      <c r="L251" s="81"/>
      <c r="M251" s="81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</row>
    <row r="252" spans="1:33" ht="19.5" customHeight="1" x14ac:dyDescent="0.25">
      <c r="A252" s="79"/>
      <c r="B252" s="79"/>
      <c r="C252" s="79"/>
      <c r="D252" s="79"/>
      <c r="E252" s="79"/>
      <c r="F252" s="79"/>
      <c r="G252" s="80"/>
      <c r="H252" s="79"/>
      <c r="I252" s="79"/>
      <c r="J252" s="79"/>
      <c r="K252" s="79"/>
      <c r="L252" s="81"/>
      <c r="M252" s="81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</row>
    <row r="253" spans="1:33" ht="19.5" customHeight="1" x14ac:dyDescent="0.25">
      <c r="A253" s="79"/>
      <c r="B253" s="79"/>
      <c r="C253" s="79"/>
      <c r="D253" s="79"/>
      <c r="E253" s="79"/>
      <c r="F253" s="79"/>
      <c r="G253" s="80"/>
      <c r="H253" s="79"/>
      <c r="I253" s="79"/>
      <c r="J253" s="79"/>
      <c r="K253" s="79"/>
      <c r="L253" s="81"/>
      <c r="M253" s="81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</row>
    <row r="254" spans="1:33" ht="19.5" customHeight="1" x14ac:dyDescent="0.25">
      <c r="A254" s="79"/>
      <c r="B254" s="79"/>
      <c r="C254" s="79"/>
      <c r="D254" s="79"/>
      <c r="E254" s="79"/>
      <c r="F254" s="79"/>
      <c r="G254" s="80"/>
      <c r="H254" s="79"/>
      <c r="I254" s="79"/>
      <c r="J254" s="79"/>
      <c r="K254" s="79"/>
      <c r="L254" s="81"/>
      <c r="M254" s="81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</row>
    <row r="255" spans="1:33" ht="19.5" customHeight="1" x14ac:dyDescent="0.25">
      <c r="A255" s="79"/>
      <c r="B255" s="79"/>
      <c r="C255" s="79"/>
      <c r="D255" s="79"/>
      <c r="E255" s="79"/>
      <c r="F255" s="79"/>
      <c r="G255" s="80"/>
      <c r="H255" s="79"/>
      <c r="I255" s="79"/>
      <c r="J255" s="79"/>
      <c r="K255" s="79"/>
      <c r="L255" s="81"/>
      <c r="M255" s="81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</row>
    <row r="256" spans="1:33" ht="19.5" customHeight="1" x14ac:dyDescent="0.25">
      <c r="A256" s="79"/>
      <c r="B256" s="79"/>
      <c r="C256" s="79"/>
      <c r="D256" s="79"/>
      <c r="E256" s="79"/>
      <c r="F256" s="79"/>
      <c r="G256" s="80"/>
      <c r="H256" s="79"/>
      <c r="I256" s="79"/>
      <c r="J256" s="79"/>
      <c r="K256" s="79"/>
      <c r="L256" s="81"/>
      <c r="M256" s="81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</row>
    <row r="257" spans="1:33" ht="19.5" customHeight="1" x14ac:dyDescent="0.25">
      <c r="A257" s="79"/>
      <c r="B257" s="79"/>
      <c r="C257" s="79"/>
      <c r="D257" s="79"/>
      <c r="E257" s="79"/>
      <c r="F257" s="79"/>
      <c r="G257" s="80"/>
      <c r="H257" s="79"/>
      <c r="I257" s="79"/>
      <c r="J257" s="79"/>
      <c r="K257" s="79"/>
      <c r="L257" s="81"/>
      <c r="M257" s="81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</row>
    <row r="258" spans="1:33" ht="19.5" customHeight="1" x14ac:dyDescent="0.25">
      <c r="A258" s="79"/>
      <c r="B258" s="79"/>
      <c r="C258" s="79"/>
      <c r="D258" s="79"/>
      <c r="E258" s="79"/>
      <c r="F258" s="79"/>
      <c r="G258" s="80"/>
      <c r="H258" s="79"/>
      <c r="I258" s="79"/>
      <c r="J258" s="79"/>
      <c r="K258" s="79"/>
      <c r="L258" s="81"/>
      <c r="M258" s="81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</row>
    <row r="259" spans="1:33" ht="19.5" customHeight="1" x14ac:dyDescent="0.25">
      <c r="A259" s="79"/>
      <c r="B259" s="79"/>
      <c r="C259" s="79"/>
      <c r="D259" s="79"/>
      <c r="E259" s="79"/>
      <c r="F259" s="79"/>
      <c r="G259" s="80"/>
      <c r="H259" s="79"/>
      <c r="I259" s="79"/>
      <c r="J259" s="79"/>
      <c r="K259" s="79"/>
      <c r="L259" s="81"/>
      <c r="M259" s="81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</row>
    <row r="260" spans="1:33" ht="19.5" customHeight="1" x14ac:dyDescent="0.25">
      <c r="A260" s="79"/>
      <c r="B260" s="79"/>
      <c r="C260" s="79"/>
      <c r="D260" s="79"/>
      <c r="E260" s="79"/>
      <c r="F260" s="79"/>
      <c r="G260" s="80"/>
      <c r="H260" s="79"/>
      <c r="I260" s="79"/>
      <c r="J260" s="79"/>
      <c r="K260" s="79"/>
      <c r="L260" s="81"/>
      <c r="M260" s="81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</row>
    <row r="261" spans="1:33" ht="19.5" customHeight="1" x14ac:dyDescent="0.25">
      <c r="A261" s="79"/>
      <c r="B261" s="79"/>
      <c r="C261" s="79"/>
      <c r="D261" s="79"/>
      <c r="E261" s="79"/>
      <c r="F261" s="79"/>
      <c r="G261" s="80"/>
      <c r="H261" s="79"/>
      <c r="I261" s="79"/>
      <c r="J261" s="79"/>
      <c r="K261" s="79"/>
      <c r="L261" s="81"/>
      <c r="M261" s="81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</row>
    <row r="262" spans="1:33" ht="19.5" customHeight="1" x14ac:dyDescent="0.25">
      <c r="A262" s="79"/>
      <c r="B262" s="79"/>
      <c r="C262" s="79"/>
      <c r="D262" s="79"/>
      <c r="E262" s="79"/>
      <c r="F262" s="79"/>
      <c r="G262" s="80"/>
      <c r="H262" s="79"/>
      <c r="I262" s="79"/>
      <c r="J262" s="79"/>
      <c r="K262" s="79"/>
      <c r="L262" s="81"/>
      <c r="M262" s="81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</row>
    <row r="263" spans="1:33" ht="19.5" customHeight="1" x14ac:dyDescent="0.25">
      <c r="A263" s="79"/>
      <c r="B263" s="79"/>
      <c r="C263" s="79"/>
      <c r="D263" s="79"/>
      <c r="E263" s="79"/>
      <c r="F263" s="79"/>
      <c r="G263" s="80"/>
      <c r="H263" s="79"/>
      <c r="I263" s="79"/>
      <c r="J263" s="79"/>
      <c r="K263" s="79"/>
      <c r="L263" s="81"/>
      <c r="M263" s="81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</row>
    <row r="264" spans="1:33" ht="19.5" customHeight="1" x14ac:dyDescent="0.25">
      <c r="A264" s="79"/>
      <c r="B264" s="79"/>
      <c r="C264" s="79"/>
      <c r="D264" s="79"/>
      <c r="E264" s="79"/>
      <c r="F264" s="79"/>
      <c r="G264" s="80"/>
      <c r="H264" s="79"/>
      <c r="I264" s="79"/>
      <c r="J264" s="79"/>
      <c r="K264" s="79"/>
      <c r="L264" s="81"/>
      <c r="M264" s="81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</row>
    <row r="265" spans="1:33" ht="19.5" customHeight="1" x14ac:dyDescent="0.25">
      <c r="A265" s="79"/>
      <c r="B265" s="79"/>
      <c r="C265" s="79"/>
      <c r="D265" s="79"/>
      <c r="E265" s="79"/>
      <c r="F265" s="79"/>
      <c r="G265" s="80"/>
      <c r="H265" s="79"/>
      <c r="I265" s="79"/>
      <c r="J265" s="79"/>
      <c r="K265" s="79"/>
      <c r="L265" s="81"/>
      <c r="M265" s="81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</row>
    <row r="266" spans="1:33" ht="19.5" customHeight="1" x14ac:dyDescent="0.25">
      <c r="A266" s="79"/>
      <c r="B266" s="79"/>
      <c r="C266" s="79"/>
      <c r="D266" s="79"/>
      <c r="E266" s="79"/>
      <c r="F266" s="79"/>
      <c r="G266" s="80"/>
      <c r="H266" s="79"/>
      <c r="I266" s="79"/>
      <c r="J266" s="79"/>
      <c r="K266" s="79"/>
      <c r="L266" s="81"/>
      <c r="M266" s="81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</row>
    <row r="267" spans="1:33" ht="19.5" customHeight="1" x14ac:dyDescent="0.25">
      <c r="A267" s="79"/>
      <c r="B267" s="79"/>
      <c r="C267" s="79"/>
      <c r="D267" s="79"/>
      <c r="E267" s="79"/>
      <c r="F267" s="79"/>
      <c r="G267" s="80"/>
      <c r="H267" s="79"/>
      <c r="I267" s="79"/>
      <c r="J267" s="79"/>
      <c r="K267" s="79"/>
      <c r="L267" s="81"/>
      <c r="M267" s="81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</row>
    <row r="268" spans="1:33" ht="19.5" customHeight="1" x14ac:dyDescent="0.25">
      <c r="A268" s="79"/>
      <c r="B268" s="79"/>
      <c r="C268" s="79"/>
      <c r="D268" s="79"/>
      <c r="E268" s="79"/>
      <c r="F268" s="79"/>
      <c r="G268" s="80"/>
      <c r="H268" s="79"/>
      <c r="I268" s="79"/>
      <c r="J268" s="79"/>
      <c r="K268" s="79"/>
      <c r="L268" s="81"/>
      <c r="M268" s="81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</row>
    <row r="269" spans="1:33" ht="19.5" customHeight="1" x14ac:dyDescent="0.25">
      <c r="A269" s="79"/>
      <c r="B269" s="79"/>
      <c r="C269" s="79"/>
      <c r="D269" s="79"/>
      <c r="E269" s="79"/>
      <c r="F269" s="79"/>
      <c r="G269" s="80"/>
      <c r="H269" s="79"/>
      <c r="I269" s="79"/>
      <c r="J269" s="79"/>
      <c r="K269" s="79"/>
      <c r="L269" s="81"/>
      <c r="M269" s="81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</row>
    <row r="270" spans="1:33" ht="19.5" customHeight="1" x14ac:dyDescent="0.25">
      <c r="A270" s="79"/>
      <c r="B270" s="79"/>
      <c r="C270" s="79"/>
      <c r="D270" s="79"/>
      <c r="E270" s="79"/>
      <c r="F270" s="79"/>
      <c r="G270" s="80"/>
      <c r="H270" s="79"/>
      <c r="I270" s="79"/>
      <c r="J270" s="79"/>
      <c r="K270" s="79"/>
      <c r="L270" s="81"/>
      <c r="M270" s="81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</row>
    <row r="271" spans="1:33" ht="19.5" customHeight="1" x14ac:dyDescent="0.25">
      <c r="A271" s="79"/>
      <c r="B271" s="79"/>
      <c r="C271" s="79"/>
      <c r="D271" s="79"/>
      <c r="E271" s="79"/>
      <c r="F271" s="79"/>
      <c r="G271" s="80"/>
      <c r="H271" s="79"/>
      <c r="I271" s="79"/>
      <c r="J271" s="79"/>
      <c r="K271" s="79"/>
      <c r="L271" s="81"/>
      <c r="M271" s="81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</row>
    <row r="272" spans="1:33" ht="19.5" customHeight="1" x14ac:dyDescent="0.25">
      <c r="A272" s="79"/>
      <c r="B272" s="79"/>
      <c r="C272" s="79"/>
      <c r="D272" s="79"/>
      <c r="E272" s="79"/>
      <c r="F272" s="79"/>
      <c r="G272" s="80"/>
      <c r="H272" s="79"/>
      <c r="I272" s="79"/>
      <c r="J272" s="79"/>
      <c r="K272" s="79"/>
      <c r="L272" s="81"/>
      <c r="M272" s="81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</row>
    <row r="273" spans="1:33" ht="19.5" customHeight="1" x14ac:dyDescent="0.25">
      <c r="A273" s="79"/>
      <c r="B273" s="79"/>
      <c r="C273" s="79"/>
      <c r="D273" s="79"/>
      <c r="E273" s="79"/>
      <c r="F273" s="79"/>
      <c r="G273" s="80"/>
      <c r="H273" s="79"/>
      <c r="I273" s="79"/>
      <c r="J273" s="79"/>
      <c r="K273" s="79"/>
      <c r="L273" s="81"/>
      <c r="M273" s="81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</row>
    <row r="274" spans="1:33" ht="19.5" customHeight="1" x14ac:dyDescent="0.25">
      <c r="A274" s="79"/>
      <c r="B274" s="79"/>
      <c r="C274" s="79"/>
      <c r="D274" s="79"/>
      <c r="E274" s="79"/>
      <c r="F274" s="79"/>
      <c r="G274" s="80"/>
      <c r="H274" s="79"/>
      <c r="I274" s="79"/>
      <c r="J274" s="79"/>
      <c r="K274" s="79"/>
      <c r="L274" s="81"/>
      <c r="M274" s="81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</row>
    <row r="275" spans="1:33" ht="19.5" customHeight="1" x14ac:dyDescent="0.25">
      <c r="A275" s="79"/>
      <c r="B275" s="79"/>
      <c r="C275" s="79"/>
      <c r="D275" s="79"/>
      <c r="E275" s="79"/>
      <c r="F275" s="79"/>
      <c r="G275" s="80"/>
      <c r="H275" s="79"/>
      <c r="I275" s="79"/>
      <c r="J275" s="79"/>
      <c r="K275" s="79"/>
      <c r="L275" s="81"/>
      <c r="M275" s="81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</row>
    <row r="276" spans="1:33" ht="19.5" customHeight="1" x14ac:dyDescent="0.25">
      <c r="A276" s="79"/>
      <c r="B276" s="79"/>
      <c r="C276" s="79"/>
      <c r="D276" s="79"/>
      <c r="E276" s="79"/>
      <c r="F276" s="79"/>
      <c r="G276" s="80"/>
      <c r="H276" s="79"/>
      <c r="I276" s="79"/>
      <c r="J276" s="79"/>
      <c r="K276" s="79"/>
      <c r="L276" s="81"/>
      <c r="M276" s="81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</row>
    <row r="277" spans="1:33" ht="19.5" customHeight="1" x14ac:dyDescent="0.25">
      <c r="A277" s="79"/>
      <c r="B277" s="79"/>
      <c r="C277" s="79"/>
      <c r="D277" s="79"/>
      <c r="E277" s="79"/>
      <c r="F277" s="79"/>
      <c r="G277" s="80"/>
      <c r="H277" s="79"/>
      <c r="I277" s="79"/>
      <c r="J277" s="79"/>
      <c r="K277" s="79"/>
      <c r="L277" s="81"/>
      <c r="M277" s="81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</row>
    <row r="278" spans="1:33" ht="19.5" customHeight="1" x14ac:dyDescent="0.25">
      <c r="A278" s="79"/>
      <c r="B278" s="79"/>
      <c r="C278" s="79"/>
      <c r="D278" s="79"/>
      <c r="E278" s="79"/>
      <c r="F278" s="79"/>
      <c r="G278" s="80"/>
      <c r="H278" s="79"/>
      <c r="I278" s="79"/>
      <c r="J278" s="79"/>
      <c r="K278" s="79"/>
      <c r="L278" s="81"/>
      <c r="M278" s="81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</row>
    <row r="279" spans="1:33" ht="19.5" customHeight="1" x14ac:dyDescent="0.25">
      <c r="A279" s="79"/>
      <c r="B279" s="79"/>
      <c r="C279" s="79"/>
      <c r="D279" s="79"/>
      <c r="E279" s="79"/>
      <c r="F279" s="79"/>
      <c r="G279" s="80"/>
      <c r="H279" s="79"/>
      <c r="I279" s="79"/>
      <c r="J279" s="79"/>
      <c r="K279" s="79"/>
      <c r="L279" s="81"/>
      <c r="M279" s="81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</row>
    <row r="280" spans="1:33" ht="19.5" customHeight="1" x14ac:dyDescent="0.25">
      <c r="A280" s="79"/>
      <c r="B280" s="79"/>
      <c r="C280" s="79"/>
      <c r="D280" s="79"/>
      <c r="E280" s="79"/>
      <c r="F280" s="79"/>
      <c r="G280" s="80"/>
      <c r="H280" s="79"/>
      <c r="I280" s="79"/>
      <c r="J280" s="79"/>
      <c r="K280" s="79"/>
      <c r="L280" s="81"/>
      <c r="M280" s="81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</row>
    <row r="281" spans="1:33" ht="19.5" customHeight="1" x14ac:dyDescent="0.25">
      <c r="A281" s="79"/>
      <c r="B281" s="79"/>
      <c r="C281" s="79"/>
      <c r="D281" s="79"/>
      <c r="E281" s="79"/>
      <c r="F281" s="79"/>
      <c r="G281" s="80"/>
      <c r="H281" s="79"/>
      <c r="I281" s="79"/>
      <c r="J281" s="79"/>
      <c r="K281" s="79"/>
      <c r="L281" s="81"/>
      <c r="M281" s="81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</row>
    <row r="282" spans="1:33" ht="19.5" customHeight="1" x14ac:dyDescent="0.25">
      <c r="A282" s="79"/>
      <c r="B282" s="79"/>
      <c r="C282" s="79"/>
      <c r="D282" s="79"/>
      <c r="E282" s="79"/>
      <c r="F282" s="79"/>
      <c r="G282" s="80"/>
      <c r="H282" s="79"/>
      <c r="I282" s="79"/>
      <c r="J282" s="79"/>
      <c r="K282" s="79"/>
      <c r="L282" s="81"/>
      <c r="M282" s="81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</row>
    <row r="283" spans="1:33" ht="19.5" customHeight="1" x14ac:dyDescent="0.25">
      <c r="A283" s="79"/>
      <c r="B283" s="79"/>
      <c r="C283" s="79"/>
      <c r="D283" s="79"/>
      <c r="E283" s="79"/>
      <c r="F283" s="79"/>
      <c r="G283" s="80"/>
      <c r="H283" s="79"/>
      <c r="I283" s="79"/>
      <c r="J283" s="79"/>
      <c r="K283" s="79"/>
      <c r="L283" s="81"/>
      <c r="M283" s="81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</row>
    <row r="284" spans="1:33" ht="19.5" customHeight="1" x14ac:dyDescent="0.25">
      <c r="A284" s="79"/>
      <c r="B284" s="79"/>
      <c r="C284" s="79"/>
      <c r="D284" s="79"/>
      <c r="E284" s="79"/>
      <c r="F284" s="79"/>
      <c r="G284" s="80"/>
      <c r="H284" s="79"/>
      <c r="I284" s="79"/>
      <c r="J284" s="79"/>
      <c r="K284" s="79"/>
      <c r="L284" s="81"/>
      <c r="M284" s="81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</row>
    <row r="285" spans="1:33" ht="19.5" customHeight="1" x14ac:dyDescent="0.25">
      <c r="A285" s="79"/>
      <c r="B285" s="79"/>
      <c r="C285" s="79"/>
      <c r="D285" s="79"/>
      <c r="E285" s="79"/>
      <c r="F285" s="79"/>
      <c r="G285" s="80"/>
      <c r="H285" s="79"/>
      <c r="I285" s="79"/>
      <c r="J285" s="79"/>
      <c r="K285" s="79"/>
      <c r="L285" s="81"/>
      <c r="M285" s="81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</row>
    <row r="286" spans="1:33" ht="19.5" customHeight="1" x14ac:dyDescent="0.25">
      <c r="A286" s="79"/>
      <c r="B286" s="79"/>
      <c r="C286" s="79"/>
      <c r="D286" s="79"/>
      <c r="E286" s="79"/>
      <c r="F286" s="79"/>
      <c r="G286" s="80"/>
      <c r="H286" s="79"/>
      <c r="I286" s="79"/>
      <c r="J286" s="79"/>
      <c r="K286" s="79"/>
      <c r="L286" s="81"/>
      <c r="M286" s="81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</row>
    <row r="287" spans="1:33" ht="19.5" customHeight="1" x14ac:dyDescent="0.25">
      <c r="A287" s="79"/>
      <c r="B287" s="79"/>
      <c r="C287" s="79"/>
      <c r="D287" s="79"/>
      <c r="E287" s="79"/>
      <c r="F287" s="79"/>
      <c r="G287" s="80"/>
      <c r="H287" s="79"/>
      <c r="I287" s="79"/>
      <c r="J287" s="79"/>
      <c r="K287" s="79"/>
      <c r="L287" s="81"/>
      <c r="M287" s="81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</row>
    <row r="288" spans="1:33" ht="19.5" customHeight="1" x14ac:dyDescent="0.25">
      <c r="A288" s="79"/>
      <c r="B288" s="79"/>
      <c r="C288" s="79"/>
      <c r="D288" s="79"/>
      <c r="E288" s="79"/>
      <c r="F288" s="79"/>
      <c r="G288" s="80"/>
      <c r="H288" s="79"/>
      <c r="I288" s="79"/>
      <c r="J288" s="79"/>
      <c r="K288" s="79"/>
      <c r="L288" s="81"/>
      <c r="M288" s="81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</row>
    <row r="289" spans="1:33" ht="19.5" customHeight="1" x14ac:dyDescent="0.25">
      <c r="A289" s="79"/>
      <c r="B289" s="79"/>
      <c r="C289" s="79"/>
      <c r="D289" s="79"/>
      <c r="E289" s="79"/>
      <c r="F289" s="79"/>
      <c r="G289" s="80"/>
      <c r="H289" s="79"/>
      <c r="I289" s="79"/>
      <c r="J289" s="79"/>
      <c r="K289" s="79"/>
      <c r="L289" s="81"/>
      <c r="M289" s="81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</row>
    <row r="290" spans="1:33" ht="19.5" customHeight="1" x14ac:dyDescent="0.25">
      <c r="A290" s="79"/>
      <c r="B290" s="79"/>
      <c r="C290" s="79"/>
      <c r="D290" s="79"/>
      <c r="E290" s="79"/>
      <c r="F290" s="79"/>
      <c r="G290" s="80"/>
      <c r="H290" s="79"/>
      <c r="I290" s="79"/>
      <c r="J290" s="79"/>
      <c r="K290" s="79"/>
      <c r="L290" s="81"/>
      <c r="M290" s="81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</row>
    <row r="291" spans="1:33" ht="19.5" customHeight="1" x14ac:dyDescent="0.25">
      <c r="A291" s="79"/>
      <c r="B291" s="79"/>
      <c r="C291" s="79"/>
      <c r="D291" s="79"/>
      <c r="E291" s="79"/>
      <c r="F291" s="79"/>
      <c r="G291" s="80"/>
      <c r="H291" s="79"/>
      <c r="I291" s="79"/>
      <c r="J291" s="79"/>
      <c r="K291" s="79"/>
      <c r="L291" s="81"/>
      <c r="M291" s="81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</row>
    <row r="292" spans="1:33" ht="19.5" customHeight="1" x14ac:dyDescent="0.25">
      <c r="A292" s="79"/>
      <c r="B292" s="79"/>
      <c r="C292" s="79"/>
      <c r="D292" s="79"/>
      <c r="E292" s="79"/>
      <c r="F292" s="79"/>
      <c r="G292" s="80"/>
      <c r="H292" s="79"/>
      <c r="I292" s="79"/>
      <c r="J292" s="79"/>
      <c r="K292" s="79"/>
      <c r="L292" s="81"/>
      <c r="M292" s="81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</row>
    <row r="293" spans="1:33" ht="19.5" customHeight="1" x14ac:dyDescent="0.25">
      <c r="A293" s="79"/>
      <c r="B293" s="79"/>
      <c r="C293" s="79"/>
      <c r="D293" s="79"/>
      <c r="E293" s="79"/>
      <c r="F293" s="79"/>
      <c r="G293" s="80"/>
      <c r="H293" s="79"/>
      <c r="I293" s="79"/>
      <c r="J293" s="79"/>
      <c r="K293" s="79"/>
      <c r="L293" s="81"/>
      <c r="M293" s="81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</row>
    <row r="294" spans="1:33" ht="19.5" customHeight="1" x14ac:dyDescent="0.25">
      <c r="A294" s="79"/>
      <c r="B294" s="79"/>
      <c r="C294" s="79"/>
      <c r="D294" s="79"/>
      <c r="E294" s="79"/>
      <c r="F294" s="79"/>
      <c r="G294" s="80"/>
      <c r="H294" s="79"/>
      <c r="I294" s="79"/>
      <c r="J294" s="79"/>
      <c r="K294" s="79"/>
      <c r="L294" s="81"/>
      <c r="M294" s="81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</row>
    <row r="295" spans="1:33" ht="19.5" customHeight="1" x14ac:dyDescent="0.25">
      <c r="A295" s="79"/>
      <c r="B295" s="79"/>
      <c r="C295" s="79"/>
      <c r="D295" s="79"/>
      <c r="E295" s="79"/>
      <c r="F295" s="79"/>
      <c r="G295" s="80"/>
      <c r="H295" s="79"/>
      <c r="I295" s="79"/>
      <c r="J295" s="79"/>
      <c r="K295" s="79"/>
      <c r="L295" s="81"/>
      <c r="M295" s="81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</row>
    <row r="296" spans="1:33" ht="19.5" customHeight="1" x14ac:dyDescent="0.25">
      <c r="A296" s="79"/>
      <c r="B296" s="79"/>
      <c r="C296" s="79"/>
      <c r="D296" s="79"/>
      <c r="E296" s="79"/>
      <c r="F296" s="79"/>
      <c r="G296" s="80"/>
      <c r="H296" s="79"/>
      <c r="I296" s="79"/>
      <c r="J296" s="79"/>
      <c r="K296" s="79"/>
      <c r="L296" s="81"/>
      <c r="M296" s="81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</row>
    <row r="297" spans="1:33" ht="19.5" customHeight="1" x14ac:dyDescent="0.25">
      <c r="A297" s="79"/>
      <c r="B297" s="79"/>
      <c r="C297" s="79"/>
      <c r="D297" s="79"/>
      <c r="E297" s="79"/>
      <c r="F297" s="79"/>
      <c r="G297" s="80"/>
      <c r="H297" s="79"/>
      <c r="I297" s="79"/>
      <c r="J297" s="79"/>
      <c r="K297" s="79"/>
      <c r="L297" s="81"/>
      <c r="M297" s="81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</row>
    <row r="298" spans="1:33" ht="19.5" customHeight="1" x14ac:dyDescent="0.25">
      <c r="A298" s="79"/>
      <c r="B298" s="79"/>
      <c r="C298" s="79"/>
      <c r="D298" s="79"/>
      <c r="E298" s="79"/>
      <c r="F298" s="79"/>
      <c r="G298" s="80"/>
      <c r="H298" s="79"/>
      <c r="I298" s="79"/>
      <c r="J298" s="79"/>
      <c r="K298" s="79"/>
      <c r="L298" s="81"/>
      <c r="M298" s="81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</row>
    <row r="299" spans="1:33" ht="19.5" customHeight="1" x14ac:dyDescent="0.25">
      <c r="A299" s="79"/>
      <c r="B299" s="79"/>
      <c r="C299" s="79"/>
      <c r="D299" s="79"/>
      <c r="E299" s="79"/>
      <c r="F299" s="79"/>
      <c r="G299" s="80"/>
      <c r="H299" s="79"/>
      <c r="I299" s="79"/>
      <c r="J299" s="79"/>
      <c r="K299" s="79"/>
      <c r="L299" s="81"/>
      <c r="M299" s="81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</row>
    <row r="300" spans="1:33" ht="19.5" customHeight="1" x14ac:dyDescent="0.25">
      <c r="A300" s="79"/>
      <c r="B300" s="79"/>
      <c r="C300" s="79"/>
      <c r="D300" s="79"/>
      <c r="E300" s="79"/>
      <c r="F300" s="79"/>
      <c r="G300" s="80"/>
      <c r="H300" s="79"/>
      <c r="I300" s="79"/>
      <c r="J300" s="79"/>
      <c r="K300" s="79"/>
      <c r="L300" s="81"/>
      <c r="M300" s="81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</row>
    <row r="301" spans="1:33" ht="19.5" customHeight="1" x14ac:dyDescent="0.25">
      <c r="A301" s="79"/>
      <c r="B301" s="79"/>
      <c r="C301" s="79"/>
      <c r="D301" s="79"/>
      <c r="E301" s="79"/>
      <c r="F301" s="79"/>
      <c r="G301" s="80"/>
      <c r="H301" s="79"/>
      <c r="I301" s="79"/>
      <c r="J301" s="79"/>
      <c r="K301" s="79"/>
      <c r="L301" s="81"/>
      <c r="M301" s="81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</row>
    <row r="302" spans="1:33" ht="19.5" customHeight="1" x14ac:dyDescent="0.25">
      <c r="A302" s="79"/>
      <c r="B302" s="79"/>
      <c r="C302" s="79"/>
      <c r="D302" s="79"/>
      <c r="E302" s="79"/>
      <c r="F302" s="79"/>
      <c r="G302" s="80"/>
      <c r="H302" s="79"/>
      <c r="I302" s="79"/>
      <c r="J302" s="79"/>
      <c r="K302" s="79"/>
      <c r="L302" s="81"/>
      <c r="M302" s="81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</row>
    <row r="303" spans="1:33" ht="19.5" customHeight="1" x14ac:dyDescent="0.25">
      <c r="A303" s="79"/>
      <c r="B303" s="79"/>
      <c r="C303" s="79"/>
      <c r="D303" s="79"/>
      <c r="E303" s="79"/>
      <c r="F303" s="79"/>
      <c r="G303" s="80"/>
      <c r="H303" s="79"/>
      <c r="I303" s="79"/>
      <c r="J303" s="79"/>
      <c r="K303" s="79"/>
      <c r="L303" s="81"/>
      <c r="M303" s="81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</row>
    <row r="304" spans="1:33" ht="19.5" customHeight="1" x14ac:dyDescent="0.25">
      <c r="A304" s="79"/>
      <c r="B304" s="79"/>
      <c r="C304" s="79"/>
      <c r="D304" s="79"/>
      <c r="E304" s="79"/>
      <c r="F304" s="79"/>
      <c r="G304" s="80"/>
      <c r="H304" s="79"/>
      <c r="I304" s="79"/>
      <c r="J304" s="79"/>
      <c r="K304" s="79"/>
      <c r="L304" s="81"/>
      <c r="M304" s="81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</row>
    <row r="305" spans="1:33" ht="19.5" customHeight="1" x14ac:dyDescent="0.25">
      <c r="A305" s="79"/>
      <c r="B305" s="79"/>
      <c r="C305" s="79"/>
      <c r="D305" s="79"/>
      <c r="E305" s="79"/>
      <c r="F305" s="79"/>
      <c r="G305" s="80"/>
      <c r="H305" s="79"/>
      <c r="I305" s="79"/>
      <c r="J305" s="79"/>
      <c r="K305" s="79"/>
      <c r="L305" s="81"/>
      <c r="M305" s="81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</row>
    <row r="306" spans="1:33" ht="19.5" customHeight="1" x14ac:dyDescent="0.25">
      <c r="A306" s="79"/>
      <c r="B306" s="79"/>
      <c r="C306" s="79"/>
      <c r="D306" s="79"/>
      <c r="E306" s="79"/>
      <c r="F306" s="79"/>
      <c r="G306" s="80"/>
      <c r="H306" s="79"/>
      <c r="I306" s="79"/>
      <c r="J306" s="79"/>
      <c r="K306" s="79"/>
      <c r="L306" s="81"/>
      <c r="M306" s="81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</row>
    <row r="307" spans="1:33" ht="19.5" customHeight="1" x14ac:dyDescent="0.25">
      <c r="A307" s="79"/>
      <c r="B307" s="79"/>
      <c r="C307" s="79"/>
      <c r="D307" s="79"/>
      <c r="E307" s="79"/>
      <c r="F307" s="79"/>
      <c r="G307" s="80"/>
      <c r="H307" s="79"/>
      <c r="I307" s="79"/>
      <c r="J307" s="79"/>
      <c r="K307" s="79"/>
      <c r="L307" s="81"/>
      <c r="M307" s="81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</row>
    <row r="308" spans="1:33" ht="19.5" customHeight="1" x14ac:dyDescent="0.25">
      <c r="A308" s="79"/>
      <c r="B308" s="79"/>
      <c r="C308" s="79"/>
      <c r="D308" s="79"/>
      <c r="E308" s="79"/>
      <c r="F308" s="79"/>
      <c r="G308" s="80"/>
      <c r="H308" s="79"/>
      <c r="I308" s="79"/>
      <c r="J308" s="79"/>
      <c r="K308" s="79"/>
      <c r="L308" s="81"/>
      <c r="M308" s="81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</row>
    <row r="309" spans="1:33" ht="19.5" customHeight="1" x14ac:dyDescent="0.25">
      <c r="A309" s="79"/>
      <c r="B309" s="79"/>
      <c r="C309" s="79"/>
      <c r="D309" s="79"/>
      <c r="E309" s="79"/>
      <c r="F309" s="79"/>
      <c r="G309" s="80"/>
      <c r="H309" s="79"/>
      <c r="I309" s="79"/>
      <c r="J309" s="79"/>
      <c r="K309" s="79"/>
      <c r="L309" s="81"/>
      <c r="M309" s="81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</row>
    <row r="310" spans="1:33" ht="19.5" customHeight="1" x14ac:dyDescent="0.25">
      <c r="A310" s="79"/>
      <c r="B310" s="79"/>
      <c r="C310" s="79"/>
      <c r="D310" s="79"/>
      <c r="E310" s="79"/>
      <c r="F310" s="79"/>
      <c r="G310" s="80"/>
      <c r="H310" s="79"/>
      <c r="I310" s="79"/>
      <c r="J310" s="79"/>
      <c r="K310" s="79"/>
      <c r="L310" s="81"/>
      <c r="M310" s="81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</row>
    <row r="311" spans="1:33" ht="19.5" customHeight="1" x14ac:dyDescent="0.25">
      <c r="A311" s="79"/>
      <c r="B311" s="79"/>
      <c r="C311" s="79"/>
      <c r="D311" s="79"/>
      <c r="E311" s="79"/>
      <c r="F311" s="79"/>
      <c r="G311" s="80"/>
      <c r="H311" s="79"/>
      <c r="I311" s="79"/>
      <c r="J311" s="79"/>
      <c r="K311" s="79"/>
      <c r="L311" s="81"/>
      <c r="M311" s="81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</row>
    <row r="312" spans="1:33" ht="19.5" customHeight="1" x14ac:dyDescent="0.25">
      <c r="A312" s="79"/>
      <c r="B312" s="79"/>
      <c r="C312" s="79"/>
      <c r="D312" s="79"/>
      <c r="E312" s="79"/>
      <c r="F312" s="79"/>
      <c r="G312" s="80"/>
      <c r="H312" s="79"/>
      <c r="I312" s="79"/>
      <c r="J312" s="79"/>
      <c r="K312" s="79"/>
      <c r="L312" s="81"/>
      <c r="M312" s="81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</row>
    <row r="313" spans="1:33" ht="19.5" customHeight="1" x14ac:dyDescent="0.25">
      <c r="A313" s="79"/>
      <c r="B313" s="79"/>
      <c r="C313" s="79"/>
      <c r="D313" s="79"/>
      <c r="E313" s="79"/>
      <c r="F313" s="79"/>
      <c r="G313" s="80"/>
      <c r="H313" s="79"/>
      <c r="I313" s="79"/>
      <c r="J313" s="79"/>
      <c r="K313" s="79"/>
      <c r="L313" s="81"/>
      <c r="M313" s="81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</row>
    <row r="314" spans="1:33" ht="19.5" customHeight="1" x14ac:dyDescent="0.25">
      <c r="A314" s="79"/>
      <c r="B314" s="79"/>
      <c r="C314" s="79"/>
      <c r="D314" s="79"/>
      <c r="E314" s="79"/>
      <c r="F314" s="79"/>
      <c r="G314" s="80"/>
      <c r="H314" s="79"/>
      <c r="I314" s="79"/>
      <c r="J314" s="79"/>
      <c r="K314" s="79"/>
      <c r="L314" s="81"/>
      <c r="M314" s="81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</row>
    <row r="315" spans="1:33" ht="19.5" customHeight="1" x14ac:dyDescent="0.25">
      <c r="A315" s="79"/>
      <c r="B315" s="79"/>
      <c r="C315" s="79"/>
      <c r="D315" s="79"/>
      <c r="E315" s="79"/>
      <c r="F315" s="79"/>
      <c r="G315" s="80"/>
      <c r="H315" s="79"/>
      <c r="I315" s="79"/>
      <c r="J315" s="79"/>
      <c r="K315" s="79"/>
      <c r="L315" s="81"/>
      <c r="M315" s="81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</row>
    <row r="316" spans="1:33" ht="19.5" customHeight="1" x14ac:dyDescent="0.25">
      <c r="A316" s="79"/>
      <c r="B316" s="79"/>
      <c r="C316" s="79"/>
      <c r="D316" s="79"/>
      <c r="E316" s="79"/>
      <c r="F316" s="79"/>
      <c r="G316" s="80"/>
      <c r="H316" s="79"/>
      <c r="I316" s="79"/>
      <c r="J316" s="79"/>
      <c r="K316" s="79"/>
      <c r="L316" s="81"/>
      <c r="M316" s="81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</row>
    <row r="317" spans="1:33" ht="19.5" customHeight="1" x14ac:dyDescent="0.25">
      <c r="A317" s="79"/>
      <c r="B317" s="79"/>
      <c r="C317" s="79"/>
      <c r="D317" s="79"/>
      <c r="E317" s="79"/>
      <c r="F317" s="79"/>
      <c r="G317" s="80"/>
      <c r="H317" s="79"/>
      <c r="I317" s="79"/>
      <c r="J317" s="79"/>
      <c r="K317" s="79"/>
      <c r="L317" s="81"/>
      <c r="M317" s="81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</row>
    <row r="318" spans="1:33" ht="19.5" customHeight="1" x14ac:dyDescent="0.25">
      <c r="A318" s="79"/>
      <c r="B318" s="79"/>
      <c r="C318" s="79"/>
      <c r="D318" s="79"/>
      <c r="E318" s="79"/>
      <c r="F318" s="79"/>
      <c r="G318" s="80"/>
      <c r="H318" s="79"/>
      <c r="I318" s="79"/>
      <c r="J318" s="79"/>
      <c r="K318" s="79"/>
      <c r="L318" s="81"/>
      <c r="M318" s="81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</row>
    <row r="319" spans="1:33" ht="19.5" customHeight="1" x14ac:dyDescent="0.25">
      <c r="A319" s="79"/>
      <c r="B319" s="79"/>
      <c r="C319" s="79"/>
      <c r="D319" s="79"/>
      <c r="E319" s="79"/>
      <c r="F319" s="79"/>
      <c r="G319" s="80"/>
      <c r="H319" s="79"/>
      <c r="I319" s="79"/>
      <c r="J319" s="79"/>
      <c r="K319" s="79"/>
      <c r="L319" s="81"/>
      <c r="M319" s="81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</row>
    <row r="320" spans="1:33" ht="19.5" customHeight="1" x14ac:dyDescent="0.25">
      <c r="A320" s="79"/>
      <c r="B320" s="79"/>
      <c r="C320" s="79"/>
      <c r="D320" s="79"/>
      <c r="E320" s="79"/>
      <c r="F320" s="79"/>
      <c r="G320" s="80"/>
      <c r="H320" s="79"/>
      <c r="I320" s="79"/>
      <c r="J320" s="79"/>
      <c r="K320" s="79"/>
      <c r="L320" s="81"/>
      <c r="M320" s="81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</row>
    <row r="321" spans="1:33" ht="19.5" customHeight="1" x14ac:dyDescent="0.25">
      <c r="A321" s="79"/>
      <c r="B321" s="79"/>
      <c r="C321" s="79"/>
      <c r="D321" s="79"/>
      <c r="E321" s="79"/>
      <c r="F321" s="79"/>
      <c r="G321" s="80"/>
      <c r="H321" s="79"/>
      <c r="I321" s="79"/>
      <c r="J321" s="79"/>
      <c r="K321" s="79"/>
      <c r="L321" s="81"/>
      <c r="M321" s="81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</row>
    <row r="322" spans="1:33" ht="19.5" customHeight="1" x14ac:dyDescent="0.25">
      <c r="A322" s="79"/>
      <c r="B322" s="79"/>
      <c r="C322" s="79"/>
      <c r="D322" s="79"/>
      <c r="E322" s="79"/>
      <c r="F322" s="79"/>
      <c r="G322" s="80"/>
      <c r="H322" s="79"/>
      <c r="I322" s="79"/>
      <c r="J322" s="79"/>
      <c r="K322" s="79"/>
      <c r="L322" s="81"/>
      <c r="M322" s="81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</row>
    <row r="323" spans="1:33" ht="19.5" customHeight="1" x14ac:dyDescent="0.25">
      <c r="A323" s="79"/>
      <c r="B323" s="79"/>
      <c r="C323" s="79"/>
      <c r="D323" s="79"/>
      <c r="E323" s="79"/>
      <c r="F323" s="79"/>
      <c r="G323" s="80"/>
      <c r="H323" s="79"/>
      <c r="I323" s="79"/>
      <c r="J323" s="79"/>
      <c r="K323" s="79"/>
      <c r="L323" s="81"/>
      <c r="M323" s="81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</row>
    <row r="324" spans="1:33" ht="19.5" customHeight="1" x14ac:dyDescent="0.25">
      <c r="A324" s="79"/>
      <c r="B324" s="79"/>
      <c r="C324" s="79"/>
      <c r="D324" s="79"/>
      <c r="E324" s="79"/>
      <c r="F324" s="79"/>
      <c r="G324" s="80"/>
      <c r="H324" s="79"/>
      <c r="I324" s="79"/>
      <c r="J324" s="79"/>
      <c r="K324" s="79"/>
      <c r="L324" s="81"/>
      <c r="M324" s="81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</row>
    <row r="325" spans="1:33" ht="19.5" customHeight="1" x14ac:dyDescent="0.25">
      <c r="A325" s="79"/>
      <c r="B325" s="79"/>
      <c r="C325" s="79"/>
      <c r="D325" s="79"/>
      <c r="E325" s="79"/>
      <c r="F325" s="79"/>
      <c r="G325" s="80"/>
      <c r="H325" s="79"/>
      <c r="I325" s="79"/>
      <c r="J325" s="79"/>
      <c r="K325" s="79"/>
      <c r="L325" s="81"/>
      <c r="M325" s="81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</row>
    <row r="326" spans="1:33" ht="19.5" customHeight="1" x14ac:dyDescent="0.25">
      <c r="A326" s="79"/>
      <c r="B326" s="79"/>
      <c r="C326" s="79"/>
      <c r="D326" s="79"/>
      <c r="E326" s="79"/>
      <c r="F326" s="79"/>
      <c r="G326" s="80"/>
      <c r="H326" s="79"/>
      <c r="I326" s="79"/>
      <c r="J326" s="79"/>
      <c r="K326" s="79"/>
      <c r="L326" s="81"/>
      <c r="M326" s="81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</row>
    <row r="327" spans="1:33" ht="19.5" customHeight="1" x14ac:dyDescent="0.25">
      <c r="A327" s="79"/>
      <c r="B327" s="79"/>
      <c r="C327" s="79"/>
      <c r="D327" s="79"/>
      <c r="E327" s="79"/>
      <c r="F327" s="79"/>
      <c r="G327" s="80"/>
      <c r="H327" s="79"/>
      <c r="I327" s="79"/>
      <c r="J327" s="79"/>
      <c r="K327" s="79"/>
      <c r="L327" s="81"/>
      <c r="M327" s="81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</row>
    <row r="328" spans="1:33" ht="19.5" customHeight="1" x14ac:dyDescent="0.25">
      <c r="A328" s="79"/>
      <c r="B328" s="79"/>
      <c r="C328" s="79"/>
      <c r="D328" s="79"/>
      <c r="E328" s="79"/>
      <c r="F328" s="79"/>
      <c r="G328" s="80"/>
      <c r="H328" s="79"/>
      <c r="I328" s="79"/>
      <c r="J328" s="79"/>
      <c r="K328" s="79"/>
      <c r="L328" s="81"/>
      <c r="M328" s="81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</row>
    <row r="329" spans="1:33" ht="19.5" customHeight="1" x14ac:dyDescent="0.25">
      <c r="A329" s="79"/>
      <c r="B329" s="79"/>
      <c r="C329" s="79"/>
      <c r="D329" s="79"/>
      <c r="E329" s="79"/>
      <c r="F329" s="79"/>
      <c r="G329" s="80"/>
      <c r="H329" s="79"/>
      <c r="I329" s="79"/>
      <c r="J329" s="79"/>
      <c r="K329" s="79"/>
      <c r="L329" s="81"/>
      <c r="M329" s="81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</row>
    <row r="330" spans="1:33" ht="19.5" customHeight="1" x14ac:dyDescent="0.25">
      <c r="A330" s="79"/>
      <c r="B330" s="79"/>
      <c r="C330" s="79"/>
      <c r="D330" s="79"/>
      <c r="E330" s="79"/>
      <c r="F330" s="79"/>
      <c r="G330" s="80"/>
      <c r="H330" s="79"/>
      <c r="I330" s="79"/>
      <c r="J330" s="79"/>
      <c r="K330" s="79"/>
      <c r="L330" s="81"/>
      <c r="M330" s="81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</row>
    <row r="331" spans="1:33" ht="19.5" customHeight="1" x14ac:dyDescent="0.25">
      <c r="A331" s="79"/>
      <c r="B331" s="79"/>
      <c r="C331" s="79"/>
      <c r="D331" s="79"/>
      <c r="E331" s="79"/>
      <c r="F331" s="79"/>
      <c r="G331" s="80"/>
      <c r="H331" s="79"/>
      <c r="I331" s="79"/>
      <c r="J331" s="79"/>
      <c r="K331" s="79"/>
      <c r="L331" s="81"/>
      <c r="M331" s="81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</row>
    <row r="332" spans="1:33" ht="19.5" customHeight="1" x14ac:dyDescent="0.25">
      <c r="A332" s="79"/>
      <c r="B332" s="79"/>
      <c r="C332" s="79"/>
      <c r="D332" s="79"/>
      <c r="E332" s="79"/>
      <c r="F332" s="79"/>
      <c r="G332" s="80"/>
      <c r="H332" s="79"/>
      <c r="I332" s="79"/>
      <c r="J332" s="79"/>
      <c r="K332" s="79"/>
      <c r="L332" s="81"/>
      <c r="M332" s="81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</row>
    <row r="333" spans="1:33" ht="19.5" customHeight="1" x14ac:dyDescent="0.25">
      <c r="A333" s="79"/>
      <c r="B333" s="79"/>
      <c r="C333" s="79"/>
      <c r="D333" s="79"/>
      <c r="E333" s="79"/>
      <c r="F333" s="79"/>
      <c r="G333" s="80"/>
      <c r="H333" s="79"/>
      <c r="I333" s="79"/>
      <c r="J333" s="79"/>
      <c r="K333" s="79"/>
      <c r="L333" s="81"/>
      <c r="M333" s="81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</row>
    <row r="334" spans="1:33" ht="19.5" customHeight="1" x14ac:dyDescent="0.25">
      <c r="A334" s="79"/>
      <c r="B334" s="79"/>
      <c r="C334" s="79"/>
      <c r="D334" s="79"/>
      <c r="E334" s="79"/>
      <c r="F334" s="79"/>
      <c r="G334" s="80"/>
      <c r="H334" s="79"/>
      <c r="I334" s="79"/>
      <c r="J334" s="79"/>
      <c r="K334" s="79"/>
      <c r="L334" s="81"/>
      <c r="M334" s="81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</row>
    <row r="335" spans="1:33" ht="19.5" customHeight="1" x14ac:dyDescent="0.25">
      <c r="A335" s="79"/>
      <c r="B335" s="79"/>
      <c r="C335" s="79"/>
      <c r="D335" s="79"/>
      <c r="E335" s="79"/>
      <c r="F335" s="79"/>
      <c r="G335" s="80"/>
      <c r="H335" s="79"/>
      <c r="I335" s="79"/>
      <c r="J335" s="79"/>
      <c r="K335" s="79"/>
      <c r="L335" s="81"/>
      <c r="M335" s="81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</row>
    <row r="336" spans="1:33" ht="19.5" customHeight="1" x14ac:dyDescent="0.25">
      <c r="A336" s="79"/>
      <c r="B336" s="79"/>
      <c r="C336" s="79"/>
      <c r="D336" s="79"/>
      <c r="E336" s="79"/>
      <c r="F336" s="79"/>
      <c r="G336" s="80"/>
      <c r="H336" s="79"/>
      <c r="I336" s="79"/>
      <c r="J336" s="79"/>
      <c r="K336" s="79"/>
      <c r="L336" s="81"/>
      <c r="M336" s="81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</row>
    <row r="337" spans="1:33" ht="19.5" customHeight="1" x14ac:dyDescent="0.25">
      <c r="A337" s="79"/>
      <c r="B337" s="79"/>
      <c r="C337" s="79"/>
      <c r="D337" s="79"/>
      <c r="E337" s="79"/>
      <c r="F337" s="79"/>
      <c r="G337" s="80"/>
      <c r="H337" s="79"/>
      <c r="I337" s="79"/>
      <c r="J337" s="79"/>
      <c r="K337" s="79"/>
      <c r="L337" s="81"/>
      <c r="M337" s="81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</row>
    <row r="338" spans="1:33" ht="19.5" customHeight="1" x14ac:dyDescent="0.25">
      <c r="A338" s="79"/>
      <c r="B338" s="79"/>
      <c r="C338" s="79"/>
      <c r="D338" s="79"/>
      <c r="E338" s="79"/>
      <c r="F338" s="79"/>
      <c r="G338" s="80"/>
      <c r="H338" s="79"/>
      <c r="I338" s="79"/>
      <c r="J338" s="79"/>
      <c r="K338" s="79"/>
      <c r="L338" s="81"/>
      <c r="M338" s="81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</row>
    <row r="339" spans="1:33" ht="19.5" customHeight="1" x14ac:dyDescent="0.25">
      <c r="A339" s="79"/>
      <c r="B339" s="79"/>
      <c r="C339" s="79"/>
      <c r="D339" s="79"/>
      <c r="E339" s="79"/>
      <c r="F339" s="79"/>
      <c r="G339" s="80"/>
      <c r="H339" s="79"/>
      <c r="I339" s="79"/>
      <c r="J339" s="79"/>
      <c r="K339" s="79"/>
      <c r="L339" s="81"/>
      <c r="M339" s="81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</row>
    <row r="340" spans="1:33" ht="19.5" customHeight="1" x14ac:dyDescent="0.25">
      <c r="A340" s="79"/>
      <c r="B340" s="79"/>
      <c r="C340" s="79"/>
      <c r="D340" s="79"/>
      <c r="E340" s="79"/>
      <c r="F340" s="79"/>
      <c r="G340" s="80"/>
      <c r="H340" s="79"/>
      <c r="I340" s="79"/>
      <c r="J340" s="79"/>
      <c r="K340" s="79"/>
      <c r="L340" s="81"/>
      <c r="M340" s="81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</row>
    <row r="341" spans="1:33" ht="19.5" customHeight="1" x14ac:dyDescent="0.25">
      <c r="A341" s="79"/>
      <c r="B341" s="79"/>
      <c r="C341" s="79"/>
      <c r="D341" s="79"/>
      <c r="E341" s="79"/>
      <c r="F341" s="79"/>
      <c r="G341" s="80"/>
      <c r="H341" s="79"/>
      <c r="I341" s="79"/>
      <c r="J341" s="79"/>
      <c r="K341" s="79"/>
      <c r="L341" s="81"/>
      <c r="M341" s="81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</row>
    <row r="342" spans="1:33" ht="19.5" customHeight="1" x14ac:dyDescent="0.25">
      <c r="A342" s="79"/>
      <c r="B342" s="79"/>
      <c r="C342" s="79"/>
      <c r="D342" s="79"/>
      <c r="E342" s="79"/>
      <c r="F342" s="79"/>
      <c r="G342" s="80"/>
      <c r="H342" s="79"/>
      <c r="I342" s="79"/>
      <c r="J342" s="79"/>
      <c r="K342" s="79"/>
      <c r="L342" s="81"/>
      <c r="M342" s="81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</row>
    <row r="343" spans="1:33" ht="19.5" customHeight="1" x14ac:dyDescent="0.25">
      <c r="A343" s="79"/>
      <c r="B343" s="79"/>
      <c r="C343" s="79"/>
      <c r="D343" s="79"/>
      <c r="E343" s="79"/>
      <c r="F343" s="79"/>
      <c r="G343" s="80"/>
      <c r="H343" s="79"/>
      <c r="I343" s="79"/>
      <c r="J343" s="79"/>
      <c r="K343" s="79"/>
      <c r="L343" s="81"/>
      <c r="M343" s="81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</row>
    <row r="344" spans="1:33" ht="19.5" customHeight="1" x14ac:dyDescent="0.25">
      <c r="A344" s="79"/>
      <c r="B344" s="79"/>
      <c r="C344" s="79"/>
      <c r="D344" s="79"/>
      <c r="E344" s="79"/>
      <c r="F344" s="79"/>
      <c r="G344" s="80"/>
      <c r="H344" s="79"/>
      <c r="I344" s="79"/>
      <c r="J344" s="79"/>
      <c r="K344" s="79"/>
      <c r="L344" s="81"/>
      <c r="M344" s="81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</row>
    <row r="345" spans="1:33" ht="19.5" customHeight="1" x14ac:dyDescent="0.25">
      <c r="A345" s="79"/>
      <c r="B345" s="79"/>
      <c r="C345" s="79"/>
      <c r="D345" s="79"/>
      <c r="E345" s="79"/>
      <c r="F345" s="79"/>
      <c r="G345" s="80"/>
      <c r="H345" s="79"/>
      <c r="I345" s="79"/>
      <c r="J345" s="79"/>
      <c r="K345" s="79"/>
      <c r="L345" s="81"/>
      <c r="M345" s="81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</row>
    <row r="346" spans="1:33" ht="19.5" customHeight="1" x14ac:dyDescent="0.25">
      <c r="A346" s="79"/>
      <c r="B346" s="79"/>
      <c r="C346" s="79"/>
      <c r="D346" s="79"/>
      <c r="E346" s="79"/>
      <c r="F346" s="79"/>
      <c r="G346" s="80"/>
      <c r="H346" s="79"/>
      <c r="I346" s="79"/>
      <c r="J346" s="79"/>
      <c r="K346" s="79"/>
      <c r="L346" s="81"/>
      <c r="M346" s="81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</row>
    <row r="347" spans="1:33" ht="19.5" customHeight="1" x14ac:dyDescent="0.25">
      <c r="A347" s="79"/>
      <c r="B347" s="79"/>
      <c r="C347" s="79"/>
      <c r="D347" s="79"/>
      <c r="E347" s="79"/>
      <c r="F347" s="79"/>
      <c r="G347" s="80"/>
      <c r="H347" s="79"/>
      <c r="I347" s="79"/>
      <c r="J347" s="79"/>
      <c r="K347" s="79"/>
      <c r="L347" s="81"/>
      <c r="M347" s="81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</row>
    <row r="348" spans="1:33" ht="19.5" customHeight="1" x14ac:dyDescent="0.25">
      <c r="A348" s="79"/>
      <c r="B348" s="79"/>
      <c r="C348" s="79"/>
      <c r="D348" s="79"/>
      <c r="E348" s="79"/>
      <c r="F348" s="79"/>
      <c r="G348" s="80"/>
      <c r="H348" s="79"/>
      <c r="I348" s="79"/>
      <c r="J348" s="79"/>
      <c r="K348" s="79"/>
      <c r="L348" s="81"/>
      <c r="M348" s="81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</row>
    <row r="349" spans="1:33" ht="19.5" customHeight="1" x14ac:dyDescent="0.25">
      <c r="A349" s="79"/>
      <c r="B349" s="79"/>
      <c r="C349" s="79"/>
      <c r="D349" s="79"/>
      <c r="E349" s="79"/>
      <c r="F349" s="79"/>
      <c r="G349" s="80"/>
      <c r="H349" s="79"/>
      <c r="I349" s="79"/>
      <c r="J349" s="79"/>
      <c r="K349" s="79"/>
      <c r="L349" s="81"/>
      <c r="M349" s="81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</row>
    <row r="350" spans="1:33" ht="19.5" customHeight="1" x14ac:dyDescent="0.25">
      <c r="A350" s="79"/>
      <c r="B350" s="79"/>
      <c r="C350" s="79"/>
      <c r="D350" s="79"/>
      <c r="E350" s="79"/>
      <c r="F350" s="79"/>
      <c r="G350" s="80"/>
      <c r="H350" s="79"/>
      <c r="I350" s="79"/>
      <c r="J350" s="79"/>
      <c r="K350" s="79"/>
      <c r="L350" s="81"/>
      <c r="M350" s="81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</row>
    <row r="351" spans="1:33" ht="19.5" customHeight="1" x14ac:dyDescent="0.25">
      <c r="A351" s="79"/>
      <c r="B351" s="79"/>
      <c r="C351" s="79"/>
      <c r="D351" s="79"/>
      <c r="E351" s="79"/>
      <c r="F351" s="79"/>
      <c r="G351" s="80"/>
      <c r="H351" s="79"/>
      <c r="I351" s="79"/>
      <c r="J351" s="79"/>
      <c r="K351" s="79"/>
      <c r="L351" s="81"/>
      <c r="M351" s="81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</row>
    <row r="352" spans="1:33" ht="19.5" customHeight="1" x14ac:dyDescent="0.25">
      <c r="A352" s="79"/>
      <c r="B352" s="79"/>
      <c r="C352" s="79"/>
      <c r="D352" s="79"/>
      <c r="E352" s="79"/>
      <c r="F352" s="79"/>
      <c r="G352" s="80"/>
      <c r="H352" s="79"/>
      <c r="I352" s="79"/>
      <c r="J352" s="79"/>
      <c r="K352" s="79"/>
      <c r="L352" s="81"/>
      <c r="M352" s="81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</row>
    <row r="353" spans="1:33" ht="19.5" customHeight="1" x14ac:dyDescent="0.25">
      <c r="A353" s="79"/>
      <c r="B353" s="79"/>
      <c r="C353" s="79"/>
      <c r="D353" s="79"/>
      <c r="E353" s="79"/>
      <c r="F353" s="79"/>
      <c r="G353" s="80"/>
      <c r="H353" s="79"/>
      <c r="I353" s="79"/>
      <c r="J353" s="79"/>
      <c r="K353" s="79"/>
      <c r="L353" s="81"/>
      <c r="M353" s="81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</row>
    <row r="354" spans="1:33" ht="19.5" customHeight="1" x14ac:dyDescent="0.25">
      <c r="A354" s="79"/>
      <c r="B354" s="79"/>
      <c r="C354" s="79"/>
      <c r="D354" s="79"/>
      <c r="E354" s="79"/>
      <c r="F354" s="79"/>
      <c r="G354" s="80"/>
      <c r="H354" s="79"/>
      <c r="I354" s="79"/>
      <c r="J354" s="79"/>
      <c r="K354" s="79"/>
      <c r="L354" s="81"/>
      <c r="M354" s="81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</row>
    <row r="355" spans="1:33" ht="19.5" customHeight="1" x14ac:dyDescent="0.25">
      <c r="A355" s="79"/>
      <c r="B355" s="79"/>
      <c r="C355" s="79"/>
      <c r="D355" s="79"/>
      <c r="E355" s="79"/>
      <c r="F355" s="79"/>
      <c r="G355" s="80"/>
      <c r="H355" s="79"/>
      <c r="I355" s="79"/>
      <c r="J355" s="79"/>
      <c r="K355" s="79"/>
      <c r="L355" s="81"/>
      <c r="M355" s="81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</row>
    <row r="356" spans="1:33" ht="19.5" customHeight="1" x14ac:dyDescent="0.25">
      <c r="A356" s="79"/>
      <c r="B356" s="79"/>
      <c r="C356" s="79"/>
      <c r="D356" s="79"/>
      <c r="E356" s="79"/>
      <c r="F356" s="79"/>
      <c r="G356" s="80"/>
      <c r="H356" s="79"/>
      <c r="I356" s="79"/>
      <c r="J356" s="79"/>
      <c r="K356" s="79"/>
      <c r="L356" s="81"/>
      <c r="M356" s="81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</row>
    <row r="357" spans="1:33" ht="19.5" customHeight="1" x14ac:dyDescent="0.25">
      <c r="A357" s="79"/>
      <c r="B357" s="79"/>
      <c r="C357" s="79"/>
      <c r="D357" s="79"/>
      <c r="E357" s="79"/>
      <c r="F357" s="79"/>
      <c r="G357" s="80"/>
      <c r="H357" s="79"/>
      <c r="I357" s="79"/>
      <c r="J357" s="79"/>
      <c r="K357" s="79"/>
      <c r="L357" s="81"/>
      <c r="M357" s="81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</row>
    <row r="358" spans="1:33" ht="19.5" customHeight="1" x14ac:dyDescent="0.25">
      <c r="A358" s="79"/>
      <c r="B358" s="79"/>
      <c r="C358" s="79"/>
      <c r="D358" s="79"/>
      <c r="E358" s="79"/>
      <c r="F358" s="79"/>
      <c r="G358" s="80"/>
      <c r="H358" s="79"/>
      <c r="I358" s="79"/>
      <c r="J358" s="79"/>
      <c r="K358" s="79"/>
      <c r="L358" s="81"/>
      <c r="M358" s="81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</row>
    <row r="359" spans="1:33" ht="19.5" customHeight="1" x14ac:dyDescent="0.25">
      <c r="A359" s="79"/>
      <c r="B359" s="79"/>
      <c r="C359" s="79"/>
      <c r="D359" s="79"/>
      <c r="E359" s="79"/>
      <c r="F359" s="79"/>
      <c r="G359" s="80"/>
      <c r="H359" s="79"/>
      <c r="I359" s="79"/>
      <c r="J359" s="79"/>
      <c r="K359" s="79"/>
      <c r="L359" s="81"/>
      <c r="M359" s="81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</row>
    <row r="360" spans="1:33" ht="19.5" customHeight="1" x14ac:dyDescent="0.25">
      <c r="A360" s="79"/>
      <c r="B360" s="79"/>
      <c r="C360" s="79"/>
      <c r="D360" s="79"/>
      <c r="E360" s="79"/>
      <c r="F360" s="79"/>
      <c r="G360" s="80"/>
      <c r="H360" s="79"/>
      <c r="I360" s="79"/>
      <c r="J360" s="79"/>
      <c r="K360" s="79"/>
      <c r="L360" s="81"/>
      <c r="M360" s="81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</row>
    <row r="361" spans="1:33" ht="19.5" customHeight="1" x14ac:dyDescent="0.25">
      <c r="A361" s="79"/>
      <c r="B361" s="79"/>
      <c r="C361" s="79"/>
      <c r="D361" s="79"/>
      <c r="E361" s="79"/>
      <c r="F361" s="79"/>
      <c r="G361" s="80"/>
      <c r="H361" s="79"/>
      <c r="I361" s="79"/>
      <c r="J361" s="79"/>
      <c r="K361" s="79"/>
      <c r="L361" s="81"/>
      <c r="M361" s="81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</row>
    <row r="362" spans="1:33" ht="19.5" customHeight="1" x14ac:dyDescent="0.25">
      <c r="A362" s="79"/>
      <c r="B362" s="79"/>
      <c r="C362" s="79"/>
      <c r="D362" s="79"/>
      <c r="E362" s="79"/>
      <c r="F362" s="79"/>
      <c r="G362" s="80"/>
      <c r="H362" s="79"/>
      <c r="I362" s="79"/>
      <c r="J362" s="79"/>
      <c r="K362" s="79"/>
      <c r="L362" s="81"/>
      <c r="M362" s="81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</row>
    <row r="363" spans="1:33" ht="19.5" customHeight="1" x14ac:dyDescent="0.25">
      <c r="A363" s="79"/>
      <c r="B363" s="79"/>
      <c r="C363" s="79"/>
      <c r="D363" s="79"/>
      <c r="E363" s="79"/>
      <c r="F363" s="79"/>
      <c r="G363" s="80"/>
      <c r="H363" s="79"/>
      <c r="I363" s="79"/>
      <c r="J363" s="79"/>
      <c r="K363" s="79"/>
      <c r="L363" s="81"/>
      <c r="M363" s="81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</row>
    <row r="364" spans="1:33" ht="19.5" customHeight="1" x14ac:dyDescent="0.25">
      <c r="A364" s="79"/>
      <c r="B364" s="79"/>
      <c r="C364" s="79"/>
      <c r="D364" s="79"/>
      <c r="E364" s="79"/>
      <c r="F364" s="79"/>
      <c r="G364" s="80"/>
      <c r="H364" s="79"/>
      <c r="I364" s="79"/>
      <c r="J364" s="79"/>
      <c r="K364" s="79"/>
      <c r="L364" s="81"/>
      <c r="M364" s="81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</row>
    <row r="365" spans="1:33" ht="19.5" customHeight="1" x14ac:dyDescent="0.25">
      <c r="A365" s="79"/>
      <c r="B365" s="79"/>
      <c r="C365" s="79"/>
      <c r="D365" s="79"/>
      <c r="E365" s="79"/>
      <c r="F365" s="79"/>
      <c r="G365" s="80"/>
      <c r="H365" s="79"/>
      <c r="I365" s="79"/>
      <c r="J365" s="79"/>
      <c r="K365" s="79"/>
      <c r="L365" s="81"/>
      <c r="M365" s="81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</row>
    <row r="366" spans="1:33" ht="19.5" customHeight="1" x14ac:dyDescent="0.25">
      <c r="A366" s="79"/>
      <c r="B366" s="79"/>
      <c r="C366" s="79"/>
      <c r="D366" s="79"/>
      <c r="E366" s="79"/>
      <c r="F366" s="79"/>
      <c r="G366" s="80"/>
      <c r="H366" s="79"/>
      <c r="I366" s="79"/>
      <c r="J366" s="79"/>
      <c r="K366" s="79"/>
      <c r="L366" s="81"/>
      <c r="M366" s="81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</row>
    <row r="367" spans="1:33" ht="19.5" customHeight="1" x14ac:dyDescent="0.25">
      <c r="A367" s="79"/>
      <c r="B367" s="79"/>
      <c r="C367" s="79"/>
      <c r="D367" s="79"/>
      <c r="E367" s="79"/>
      <c r="F367" s="79"/>
      <c r="G367" s="80"/>
      <c r="H367" s="79"/>
      <c r="I367" s="79"/>
      <c r="J367" s="79"/>
      <c r="K367" s="79"/>
      <c r="L367" s="81"/>
      <c r="M367" s="81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</row>
    <row r="368" spans="1:33" ht="19.5" customHeight="1" x14ac:dyDescent="0.25">
      <c r="A368" s="79"/>
      <c r="B368" s="79"/>
      <c r="C368" s="79"/>
      <c r="D368" s="79"/>
      <c r="E368" s="79"/>
      <c r="F368" s="79"/>
      <c r="G368" s="80"/>
      <c r="H368" s="79"/>
      <c r="I368" s="79"/>
      <c r="J368" s="79"/>
      <c r="K368" s="79"/>
      <c r="L368" s="81"/>
      <c r="M368" s="81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</row>
    <row r="369" spans="1:33" ht="19.5" customHeight="1" x14ac:dyDescent="0.25">
      <c r="A369" s="79"/>
      <c r="B369" s="79"/>
      <c r="C369" s="79"/>
      <c r="D369" s="79"/>
      <c r="E369" s="79"/>
      <c r="F369" s="79"/>
      <c r="G369" s="80"/>
      <c r="H369" s="79"/>
      <c r="I369" s="79"/>
      <c r="J369" s="79"/>
      <c r="K369" s="79"/>
      <c r="L369" s="81"/>
      <c r="M369" s="81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</row>
    <row r="370" spans="1:33" ht="19.5" customHeight="1" x14ac:dyDescent="0.25">
      <c r="A370" s="79"/>
      <c r="B370" s="79"/>
      <c r="C370" s="79"/>
      <c r="D370" s="79"/>
      <c r="E370" s="79"/>
      <c r="F370" s="79"/>
      <c r="G370" s="80"/>
      <c r="H370" s="79"/>
      <c r="I370" s="79"/>
      <c r="J370" s="79"/>
      <c r="K370" s="79"/>
      <c r="L370" s="81"/>
      <c r="M370" s="81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</row>
    <row r="371" spans="1:33" ht="19.5" customHeight="1" x14ac:dyDescent="0.25">
      <c r="A371" s="79"/>
      <c r="B371" s="79"/>
      <c r="C371" s="79"/>
      <c r="D371" s="79"/>
      <c r="E371" s="79"/>
      <c r="F371" s="79"/>
      <c r="G371" s="80"/>
      <c r="H371" s="79"/>
      <c r="I371" s="79"/>
      <c r="J371" s="79"/>
      <c r="K371" s="79"/>
      <c r="L371" s="81"/>
      <c r="M371" s="81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</row>
    <row r="372" spans="1:33" ht="19.5" customHeight="1" x14ac:dyDescent="0.25">
      <c r="A372" s="79"/>
      <c r="B372" s="79"/>
      <c r="C372" s="79"/>
      <c r="D372" s="79"/>
      <c r="E372" s="79"/>
      <c r="F372" s="79"/>
      <c r="G372" s="80"/>
      <c r="H372" s="79"/>
      <c r="I372" s="79"/>
      <c r="J372" s="79"/>
      <c r="K372" s="79"/>
      <c r="L372" s="81"/>
      <c r="M372" s="81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</row>
    <row r="373" spans="1:33" ht="19.5" customHeight="1" x14ac:dyDescent="0.25">
      <c r="A373" s="79"/>
      <c r="B373" s="79"/>
      <c r="C373" s="79"/>
      <c r="D373" s="79"/>
      <c r="E373" s="79"/>
      <c r="F373" s="79"/>
      <c r="G373" s="80"/>
      <c r="H373" s="79"/>
      <c r="I373" s="79"/>
      <c r="J373" s="79"/>
      <c r="K373" s="79"/>
      <c r="L373" s="81"/>
      <c r="M373" s="81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</row>
    <row r="374" spans="1:33" ht="19.5" customHeight="1" x14ac:dyDescent="0.25">
      <c r="A374" s="79"/>
      <c r="B374" s="79"/>
      <c r="C374" s="79"/>
      <c r="D374" s="79"/>
      <c r="E374" s="79"/>
      <c r="F374" s="79"/>
      <c r="G374" s="80"/>
      <c r="H374" s="79"/>
      <c r="I374" s="79"/>
      <c r="J374" s="79"/>
      <c r="K374" s="79"/>
      <c r="L374" s="81"/>
      <c r="M374" s="81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</row>
    <row r="375" spans="1:33" ht="19.5" customHeight="1" x14ac:dyDescent="0.25">
      <c r="A375" s="79"/>
      <c r="B375" s="79"/>
      <c r="C375" s="79"/>
      <c r="D375" s="79"/>
      <c r="E375" s="79"/>
      <c r="F375" s="79"/>
      <c r="G375" s="80"/>
      <c r="H375" s="79"/>
      <c r="I375" s="79"/>
      <c r="J375" s="79"/>
      <c r="K375" s="79"/>
      <c r="L375" s="81"/>
      <c r="M375" s="81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</row>
    <row r="376" spans="1:33" ht="19.5" customHeight="1" x14ac:dyDescent="0.25">
      <c r="A376" s="79"/>
      <c r="B376" s="79"/>
      <c r="C376" s="79"/>
      <c r="D376" s="79"/>
      <c r="E376" s="79"/>
      <c r="F376" s="79"/>
      <c r="G376" s="80"/>
      <c r="H376" s="79"/>
      <c r="I376" s="79"/>
      <c r="J376" s="79"/>
      <c r="K376" s="79"/>
      <c r="L376" s="81"/>
      <c r="M376" s="81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</row>
    <row r="377" spans="1:33" ht="19.5" customHeight="1" x14ac:dyDescent="0.25">
      <c r="A377" s="79"/>
      <c r="B377" s="79"/>
      <c r="C377" s="79"/>
      <c r="D377" s="79"/>
      <c r="E377" s="79"/>
      <c r="F377" s="79"/>
      <c r="G377" s="80"/>
      <c r="H377" s="79"/>
      <c r="I377" s="79"/>
      <c r="J377" s="79"/>
      <c r="K377" s="79"/>
      <c r="L377" s="81"/>
      <c r="M377" s="81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</row>
    <row r="378" spans="1:33" ht="19.5" customHeight="1" x14ac:dyDescent="0.25">
      <c r="A378" s="79"/>
      <c r="B378" s="79"/>
      <c r="C378" s="79"/>
      <c r="D378" s="79"/>
      <c r="E378" s="79"/>
      <c r="F378" s="79"/>
      <c r="G378" s="80"/>
      <c r="H378" s="79"/>
      <c r="I378" s="79"/>
      <c r="J378" s="79"/>
      <c r="K378" s="79"/>
      <c r="L378" s="81"/>
      <c r="M378" s="81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</row>
    <row r="379" spans="1:33" ht="19.5" customHeight="1" x14ac:dyDescent="0.25">
      <c r="A379" s="79"/>
      <c r="B379" s="79"/>
      <c r="C379" s="79"/>
      <c r="D379" s="79"/>
      <c r="E379" s="79"/>
      <c r="F379" s="79"/>
      <c r="G379" s="80"/>
      <c r="H379" s="79"/>
      <c r="I379" s="79"/>
      <c r="J379" s="79"/>
      <c r="K379" s="79"/>
      <c r="L379" s="81"/>
      <c r="M379" s="81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</row>
    <row r="380" spans="1:33" ht="19.5" customHeight="1" x14ac:dyDescent="0.25">
      <c r="A380" s="79"/>
      <c r="B380" s="79"/>
      <c r="C380" s="79"/>
      <c r="D380" s="79"/>
      <c r="E380" s="79"/>
      <c r="F380" s="79"/>
      <c r="G380" s="80"/>
      <c r="H380" s="79"/>
      <c r="I380" s="79"/>
      <c r="J380" s="79"/>
      <c r="K380" s="79"/>
      <c r="L380" s="81"/>
      <c r="M380" s="81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</row>
    <row r="381" spans="1:33" ht="19.5" customHeight="1" x14ac:dyDescent="0.25">
      <c r="A381" s="79"/>
      <c r="B381" s="79"/>
      <c r="C381" s="79"/>
      <c r="D381" s="79"/>
      <c r="E381" s="79"/>
      <c r="F381" s="79"/>
      <c r="G381" s="80"/>
      <c r="H381" s="79"/>
      <c r="I381" s="79"/>
      <c r="J381" s="79"/>
      <c r="K381" s="79"/>
      <c r="L381" s="81"/>
      <c r="M381" s="81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</row>
    <row r="382" spans="1:33" ht="19.5" customHeight="1" x14ac:dyDescent="0.25">
      <c r="A382" s="79"/>
      <c r="B382" s="79"/>
      <c r="C382" s="79"/>
      <c r="D382" s="79"/>
      <c r="E382" s="79"/>
      <c r="F382" s="79"/>
      <c r="G382" s="80"/>
      <c r="H382" s="79"/>
      <c r="I382" s="79"/>
      <c r="J382" s="79"/>
      <c r="K382" s="79"/>
      <c r="L382" s="81"/>
      <c r="M382" s="81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</row>
    <row r="383" spans="1:33" ht="19.5" customHeight="1" x14ac:dyDescent="0.25">
      <c r="A383" s="79"/>
      <c r="B383" s="79"/>
      <c r="C383" s="79"/>
      <c r="D383" s="79"/>
      <c r="E383" s="79"/>
      <c r="F383" s="79"/>
      <c r="G383" s="80"/>
      <c r="H383" s="79"/>
      <c r="I383" s="79"/>
      <c r="J383" s="79"/>
      <c r="K383" s="79"/>
      <c r="L383" s="81"/>
      <c r="M383" s="81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</row>
    <row r="384" spans="1:33" ht="19.5" customHeight="1" x14ac:dyDescent="0.25">
      <c r="A384" s="79"/>
      <c r="B384" s="79"/>
      <c r="C384" s="79"/>
      <c r="D384" s="79"/>
      <c r="E384" s="79"/>
      <c r="F384" s="79"/>
      <c r="G384" s="80"/>
      <c r="H384" s="79"/>
      <c r="I384" s="79"/>
      <c r="J384" s="79"/>
      <c r="K384" s="79"/>
      <c r="L384" s="81"/>
      <c r="M384" s="81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</row>
    <row r="385" spans="1:33" ht="19.5" customHeight="1" x14ac:dyDescent="0.25">
      <c r="A385" s="79"/>
      <c r="B385" s="79"/>
      <c r="C385" s="79"/>
      <c r="D385" s="79"/>
      <c r="E385" s="79"/>
      <c r="F385" s="79"/>
      <c r="G385" s="80"/>
      <c r="H385" s="79"/>
      <c r="I385" s="79"/>
      <c r="J385" s="79"/>
      <c r="K385" s="79"/>
      <c r="L385" s="81"/>
      <c r="M385" s="81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</row>
    <row r="386" spans="1:33" ht="19.5" customHeight="1" x14ac:dyDescent="0.25">
      <c r="A386" s="79"/>
      <c r="B386" s="79"/>
      <c r="C386" s="79"/>
      <c r="D386" s="79"/>
      <c r="E386" s="79"/>
      <c r="F386" s="79"/>
      <c r="G386" s="80"/>
      <c r="H386" s="79"/>
      <c r="I386" s="79"/>
      <c r="J386" s="79"/>
      <c r="K386" s="79"/>
      <c r="L386" s="81"/>
      <c r="M386" s="81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</row>
    <row r="387" spans="1:33" ht="19.5" customHeight="1" x14ac:dyDescent="0.25">
      <c r="A387" s="79"/>
      <c r="B387" s="79"/>
      <c r="C387" s="79"/>
      <c r="D387" s="79"/>
      <c r="E387" s="79"/>
      <c r="F387" s="79"/>
      <c r="G387" s="80"/>
      <c r="H387" s="79"/>
      <c r="I387" s="79"/>
      <c r="J387" s="79"/>
      <c r="K387" s="79"/>
      <c r="L387" s="81"/>
      <c r="M387" s="81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</row>
    <row r="388" spans="1:33" ht="19.5" customHeight="1" x14ac:dyDescent="0.25">
      <c r="A388" s="79"/>
      <c r="B388" s="79"/>
      <c r="C388" s="79"/>
      <c r="D388" s="79"/>
      <c r="E388" s="79"/>
      <c r="F388" s="79"/>
      <c r="G388" s="80"/>
      <c r="H388" s="79"/>
      <c r="I388" s="79"/>
      <c r="J388" s="79"/>
      <c r="K388" s="79"/>
      <c r="L388" s="81"/>
      <c r="M388" s="81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</row>
    <row r="389" spans="1:33" ht="19.5" customHeight="1" x14ac:dyDescent="0.25">
      <c r="A389" s="79"/>
      <c r="B389" s="79"/>
      <c r="C389" s="79"/>
      <c r="D389" s="79"/>
      <c r="E389" s="79"/>
      <c r="F389" s="79"/>
      <c r="G389" s="80"/>
      <c r="H389" s="79"/>
      <c r="I389" s="79"/>
      <c r="J389" s="79"/>
      <c r="K389" s="79"/>
      <c r="L389" s="81"/>
      <c r="M389" s="81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</row>
    <row r="390" spans="1:33" ht="19.5" customHeight="1" x14ac:dyDescent="0.25">
      <c r="A390" s="79"/>
      <c r="B390" s="79"/>
      <c r="C390" s="79"/>
      <c r="D390" s="79"/>
      <c r="E390" s="79"/>
      <c r="F390" s="79"/>
      <c r="G390" s="80"/>
      <c r="H390" s="79"/>
      <c r="I390" s="79"/>
      <c r="J390" s="79"/>
      <c r="K390" s="79"/>
      <c r="L390" s="81"/>
      <c r="M390" s="81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</row>
    <row r="391" spans="1:33" ht="19.5" customHeight="1" x14ac:dyDescent="0.25">
      <c r="A391" s="79"/>
      <c r="B391" s="79"/>
      <c r="C391" s="79"/>
      <c r="D391" s="79"/>
      <c r="E391" s="79"/>
      <c r="F391" s="79"/>
      <c r="G391" s="80"/>
      <c r="H391" s="79"/>
      <c r="I391" s="79"/>
      <c r="J391" s="79"/>
      <c r="K391" s="79"/>
      <c r="L391" s="81"/>
      <c r="M391" s="81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</row>
    <row r="392" spans="1:33" ht="19.5" customHeight="1" x14ac:dyDescent="0.25">
      <c r="A392" s="79"/>
      <c r="B392" s="79"/>
      <c r="C392" s="79"/>
      <c r="D392" s="79"/>
      <c r="E392" s="79"/>
      <c r="F392" s="79"/>
      <c r="G392" s="80"/>
      <c r="H392" s="79"/>
      <c r="I392" s="79"/>
      <c r="J392" s="79"/>
      <c r="K392" s="79"/>
      <c r="L392" s="81"/>
      <c r="M392" s="81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</row>
    <row r="393" spans="1:33" ht="19.5" customHeight="1" x14ac:dyDescent="0.25">
      <c r="A393" s="79"/>
      <c r="B393" s="79"/>
      <c r="C393" s="79"/>
      <c r="D393" s="79"/>
      <c r="E393" s="79"/>
      <c r="F393" s="79"/>
      <c r="G393" s="80"/>
      <c r="H393" s="79"/>
      <c r="I393" s="79"/>
      <c r="J393" s="79"/>
      <c r="K393" s="79"/>
      <c r="L393" s="81"/>
      <c r="M393" s="81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</row>
    <row r="394" spans="1:33" ht="19.5" customHeight="1" x14ac:dyDescent="0.25">
      <c r="A394" s="79"/>
      <c r="B394" s="79"/>
      <c r="C394" s="79"/>
      <c r="D394" s="79"/>
      <c r="E394" s="79"/>
      <c r="F394" s="79"/>
      <c r="G394" s="80"/>
      <c r="H394" s="79"/>
      <c r="I394" s="79"/>
      <c r="J394" s="79"/>
      <c r="K394" s="79"/>
      <c r="L394" s="81"/>
      <c r="M394" s="81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</row>
    <row r="395" spans="1:33" ht="19.5" customHeight="1" x14ac:dyDescent="0.25">
      <c r="A395" s="79"/>
      <c r="B395" s="79"/>
      <c r="C395" s="79"/>
      <c r="D395" s="79"/>
      <c r="E395" s="79"/>
      <c r="F395" s="79"/>
      <c r="G395" s="80"/>
      <c r="H395" s="79"/>
      <c r="I395" s="79"/>
      <c r="J395" s="79"/>
      <c r="K395" s="79"/>
      <c r="L395" s="81"/>
      <c r="M395" s="81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</row>
    <row r="396" spans="1:33" ht="19.5" customHeight="1" x14ac:dyDescent="0.25">
      <c r="A396" s="79"/>
      <c r="B396" s="79"/>
      <c r="C396" s="79"/>
      <c r="D396" s="79"/>
      <c r="E396" s="79"/>
      <c r="F396" s="79"/>
      <c r="G396" s="80"/>
      <c r="H396" s="79"/>
      <c r="I396" s="79"/>
      <c r="J396" s="79"/>
      <c r="K396" s="79"/>
      <c r="L396" s="81"/>
      <c r="M396" s="81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</row>
    <row r="397" spans="1:33" ht="19.5" customHeight="1" x14ac:dyDescent="0.25">
      <c r="A397" s="79"/>
      <c r="B397" s="79"/>
      <c r="C397" s="79"/>
      <c r="D397" s="79"/>
      <c r="E397" s="79"/>
      <c r="F397" s="79"/>
      <c r="G397" s="80"/>
      <c r="H397" s="79"/>
      <c r="I397" s="79"/>
      <c r="J397" s="79"/>
      <c r="K397" s="79"/>
      <c r="L397" s="81"/>
      <c r="M397" s="81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</row>
    <row r="398" spans="1:33" ht="19.5" customHeight="1" x14ac:dyDescent="0.25">
      <c r="A398" s="79"/>
      <c r="B398" s="79"/>
      <c r="C398" s="79"/>
      <c r="D398" s="79"/>
      <c r="E398" s="79"/>
      <c r="F398" s="79"/>
      <c r="G398" s="80"/>
      <c r="H398" s="79"/>
      <c r="I398" s="79"/>
      <c r="J398" s="79"/>
      <c r="K398" s="79"/>
      <c r="L398" s="81"/>
      <c r="M398" s="81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</row>
    <row r="399" spans="1:33" ht="19.5" customHeight="1" x14ac:dyDescent="0.25">
      <c r="A399" s="79"/>
      <c r="B399" s="79"/>
      <c r="C399" s="79"/>
      <c r="D399" s="79"/>
      <c r="E399" s="79"/>
      <c r="F399" s="79"/>
      <c r="G399" s="80"/>
      <c r="H399" s="79"/>
      <c r="I399" s="79"/>
      <c r="J399" s="79"/>
      <c r="K399" s="79"/>
      <c r="L399" s="81"/>
      <c r="M399" s="81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</row>
    <row r="400" spans="1:33" ht="19.5" customHeight="1" x14ac:dyDescent="0.25">
      <c r="A400" s="79"/>
      <c r="B400" s="79"/>
      <c r="C400" s="79"/>
      <c r="D400" s="79"/>
      <c r="E400" s="79"/>
      <c r="F400" s="79"/>
      <c r="G400" s="80"/>
      <c r="H400" s="79"/>
      <c r="I400" s="79"/>
      <c r="J400" s="79"/>
      <c r="K400" s="79"/>
      <c r="L400" s="81"/>
      <c r="M400" s="81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</row>
    <row r="401" spans="1:33" ht="19.5" customHeight="1" x14ac:dyDescent="0.25">
      <c r="A401" s="79"/>
      <c r="B401" s="79"/>
      <c r="C401" s="79"/>
      <c r="D401" s="79"/>
      <c r="E401" s="79"/>
      <c r="F401" s="79"/>
      <c r="G401" s="80"/>
      <c r="H401" s="79"/>
      <c r="I401" s="79"/>
      <c r="J401" s="79"/>
      <c r="K401" s="79"/>
      <c r="L401" s="81"/>
      <c r="M401" s="81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</row>
    <row r="402" spans="1:33" ht="19.5" customHeight="1" x14ac:dyDescent="0.25">
      <c r="A402" s="79"/>
      <c r="B402" s="79"/>
      <c r="C402" s="79"/>
      <c r="D402" s="79"/>
      <c r="E402" s="79"/>
      <c r="F402" s="79"/>
      <c r="G402" s="80"/>
      <c r="H402" s="79"/>
      <c r="I402" s="79"/>
      <c r="J402" s="79"/>
      <c r="K402" s="79"/>
      <c r="L402" s="81"/>
      <c r="M402" s="81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</row>
    <row r="403" spans="1:33" ht="19.5" customHeight="1" x14ac:dyDescent="0.25">
      <c r="A403" s="79"/>
      <c r="B403" s="79"/>
      <c r="C403" s="79"/>
      <c r="D403" s="79"/>
      <c r="E403" s="79"/>
      <c r="F403" s="79"/>
      <c r="G403" s="80"/>
      <c r="H403" s="79"/>
      <c r="I403" s="79"/>
      <c r="J403" s="79"/>
      <c r="K403" s="79"/>
      <c r="L403" s="81"/>
      <c r="M403" s="81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</row>
    <row r="404" spans="1:33" ht="19.5" customHeight="1" x14ac:dyDescent="0.25">
      <c r="A404" s="79"/>
      <c r="B404" s="79"/>
      <c r="C404" s="79"/>
      <c r="D404" s="79"/>
      <c r="E404" s="79"/>
      <c r="F404" s="79"/>
      <c r="G404" s="80"/>
      <c r="H404" s="79"/>
      <c r="I404" s="79"/>
      <c r="J404" s="79"/>
      <c r="K404" s="79"/>
      <c r="L404" s="81"/>
      <c r="M404" s="81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</row>
    <row r="405" spans="1:33" ht="19.5" customHeight="1" x14ac:dyDescent="0.25">
      <c r="A405" s="79"/>
      <c r="B405" s="79"/>
      <c r="C405" s="79"/>
      <c r="D405" s="79"/>
      <c r="E405" s="79"/>
      <c r="F405" s="79"/>
      <c r="G405" s="80"/>
      <c r="H405" s="79"/>
      <c r="I405" s="79"/>
      <c r="J405" s="79"/>
      <c r="K405" s="79"/>
      <c r="L405" s="81"/>
      <c r="M405" s="81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</row>
    <row r="406" spans="1:33" ht="19.5" customHeight="1" x14ac:dyDescent="0.25">
      <c r="A406" s="79"/>
      <c r="B406" s="79"/>
      <c r="C406" s="79"/>
      <c r="D406" s="79"/>
      <c r="E406" s="79"/>
      <c r="F406" s="79"/>
      <c r="G406" s="80"/>
      <c r="H406" s="79"/>
      <c r="I406" s="79"/>
      <c r="J406" s="79"/>
      <c r="K406" s="79"/>
      <c r="L406" s="81"/>
      <c r="M406" s="81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</row>
    <row r="407" spans="1:33" ht="19.5" customHeight="1" x14ac:dyDescent="0.25">
      <c r="A407" s="79"/>
      <c r="B407" s="79"/>
      <c r="C407" s="79"/>
      <c r="D407" s="79"/>
      <c r="E407" s="79"/>
      <c r="F407" s="79"/>
      <c r="G407" s="80"/>
      <c r="H407" s="79"/>
      <c r="I407" s="79"/>
      <c r="J407" s="79"/>
      <c r="K407" s="79"/>
      <c r="L407" s="81"/>
      <c r="M407" s="81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</row>
    <row r="408" spans="1:33" ht="19.5" customHeight="1" x14ac:dyDescent="0.25">
      <c r="A408" s="79"/>
      <c r="B408" s="79"/>
      <c r="C408" s="79"/>
      <c r="D408" s="79"/>
      <c r="E408" s="79"/>
      <c r="F408" s="79"/>
      <c r="G408" s="80"/>
      <c r="H408" s="79"/>
      <c r="I408" s="79"/>
      <c r="J408" s="79"/>
      <c r="K408" s="79"/>
      <c r="L408" s="81"/>
      <c r="M408" s="81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</row>
    <row r="409" spans="1:33" ht="19.5" customHeight="1" x14ac:dyDescent="0.25">
      <c r="A409" s="79"/>
      <c r="B409" s="79"/>
      <c r="C409" s="79"/>
      <c r="D409" s="79"/>
      <c r="E409" s="79"/>
      <c r="F409" s="79"/>
      <c r="G409" s="80"/>
      <c r="H409" s="79"/>
      <c r="I409" s="79"/>
      <c r="J409" s="79"/>
      <c r="K409" s="79"/>
      <c r="L409" s="81"/>
      <c r="M409" s="81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</row>
    <row r="410" spans="1:33" ht="19.5" customHeight="1" x14ac:dyDescent="0.25">
      <c r="A410" s="79"/>
      <c r="B410" s="79"/>
      <c r="C410" s="79"/>
      <c r="D410" s="79"/>
      <c r="E410" s="79"/>
      <c r="F410" s="79"/>
      <c r="G410" s="80"/>
      <c r="H410" s="79"/>
      <c r="I410" s="79"/>
      <c r="J410" s="79"/>
      <c r="K410" s="79"/>
      <c r="L410" s="81"/>
      <c r="M410" s="81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</row>
    <row r="411" spans="1:33" ht="19.5" customHeight="1" x14ac:dyDescent="0.25">
      <c r="A411" s="79"/>
      <c r="B411" s="79"/>
      <c r="C411" s="79"/>
      <c r="D411" s="79"/>
      <c r="E411" s="79"/>
      <c r="F411" s="79"/>
      <c r="G411" s="80"/>
      <c r="H411" s="79"/>
      <c r="I411" s="79"/>
      <c r="J411" s="79"/>
      <c r="K411" s="79"/>
      <c r="L411" s="81"/>
      <c r="M411" s="81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</row>
    <row r="412" spans="1:33" ht="19.5" customHeight="1" x14ac:dyDescent="0.25">
      <c r="A412" s="79"/>
      <c r="B412" s="79"/>
      <c r="C412" s="79"/>
      <c r="D412" s="79"/>
      <c r="E412" s="79"/>
      <c r="F412" s="79"/>
      <c r="G412" s="80"/>
      <c r="H412" s="79"/>
      <c r="I412" s="79"/>
      <c r="J412" s="79"/>
      <c r="K412" s="79"/>
      <c r="L412" s="81"/>
      <c r="M412" s="81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</row>
    <row r="413" spans="1:33" ht="19.5" customHeight="1" x14ac:dyDescent="0.25">
      <c r="A413" s="79"/>
      <c r="B413" s="79"/>
      <c r="C413" s="79"/>
      <c r="D413" s="79"/>
      <c r="E413" s="79"/>
      <c r="F413" s="79"/>
      <c r="G413" s="80"/>
      <c r="H413" s="79"/>
      <c r="I413" s="79"/>
      <c r="J413" s="79"/>
      <c r="K413" s="79"/>
      <c r="L413" s="81"/>
      <c r="M413" s="81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</row>
    <row r="414" spans="1:33" ht="19.5" customHeight="1" x14ac:dyDescent="0.25">
      <c r="A414" s="79"/>
      <c r="B414" s="79"/>
      <c r="C414" s="79"/>
      <c r="D414" s="79"/>
      <c r="E414" s="79"/>
      <c r="F414" s="79"/>
      <c r="G414" s="80"/>
      <c r="H414" s="79"/>
      <c r="I414" s="79"/>
      <c r="J414" s="79"/>
      <c r="K414" s="79"/>
      <c r="L414" s="81"/>
      <c r="M414" s="81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</row>
    <row r="415" spans="1:33" ht="19.5" customHeight="1" x14ac:dyDescent="0.25">
      <c r="A415" s="79"/>
      <c r="B415" s="79"/>
      <c r="C415" s="79"/>
      <c r="D415" s="79"/>
      <c r="E415" s="79"/>
      <c r="F415" s="79"/>
      <c r="G415" s="80"/>
      <c r="H415" s="79"/>
      <c r="I415" s="79"/>
      <c r="J415" s="79"/>
      <c r="K415" s="79"/>
      <c r="L415" s="81"/>
      <c r="M415" s="81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</row>
    <row r="416" spans="1:33" ht="19.5" customHeight="1" x14ac:dyDescent="0.25">
      <c r="A416" s="79"/>
      <c r="B416" s="79"/>
      <c r="C416" s="79"/>
      <c r="D416" s="79"/>
      <c r="E416" s="79"/>
      <c r="F416" s="79"/>
      <c r="G416" s="80"/>
      <c r="H416" s="79"/>
      <c r="I416" s="79"/>
      <c r="J416" s="79"/>
      <c r="K416" s="79"/>
      <c r="L416" s="81"/>
      <c r="M416" s="81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</row>
    <row r="417" spans="1:33" ht="19.5" customHeight="1" x14ac:dyDescent="0.25">
      <c r="A417" s="79"/>
      <c r="B417" s="79"/>
      <c r="C417" s="79"/>
      <c r="D417" s="79"/>
      <c r="E417" s="79"/>
      <c r="F417" s="79"/>
      <c r="G417" s="80"/>
      <c r="H417" s="79"/>
      <c r="I417" s="79"/>
      <c r="J417" s="79"/>
      <c r="K417" s="79"/>
      <c r="L417" s="81"/>
      <c r="M417" s="81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</row>
    <row r="418" spans="1:33" ht="19.5" customHeight="1" x14ac:dyDescent="0.25">
      <c r="A418" s="79"/>
      <c r="B418" s="79"/>
      <c r="C418" s="79"/>
      <c r="D418" s="79"/>
      <c r="E418" s="79"/>
      <c r="F418" s="79"/>
      <c r="G418" s="80"/>
      <c r="H418" s="79"/>
      <c r="I418" s="79"/>
      <c r="J418" s="79"/>
      <c r="K418" s="79"/>
      <c r="L418" s="81"/>
      <c r="M418" s="81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</row>
    <row r="419" spans="1:33" ht="19.5" customHeight="1" x14ac:dyDescent="0.25">
      <c r="A419" s="79"/>
      <c r="B419" s="79"/>
      <c r="C419" s="79"/>
      <c r="D419" s="79"/>
      <c r="E419" s="79"/>
      <c r="F419" s="79"/>
      <c r="G419" s="80"/>
      <c r="H419" s="79"/>
      <c r="I419" s="79"/>
      <c r="J419" s="79"/>
      <c r="K419" s="79"/>
      <c r="L419" s="81"/>
      <c r="M419" s="81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</row>
    <row r="420" spans="1:33" ht="19.5" customHeight="1" x14ac:dyDescent="0.25">
      <c r="A420" s="79"/>
      <c r="B420" s="79"/>
      <c r="C420" s="79"/>
      <c r="D420" s="79"/>
      <c r="E420" s="79"/>
      <c r="F420" s="79"/>
      <c r="G420" s="80"/>
      <c r="H420" s="79"/>
      <c r="I420" s="79"/>
      <c r="J420" s="79"/>
      <c r="K420" s="79"/>
      <c r="L420" s="81"/>
      <c r="M420" s="81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</row>
    <row r="421" spans="1:33" ht="19.5" customHeight="1" x14ac:dyDescent="0.25">
      <c r="A421" s="79"/>
      <c r="B421" s="79"/>
      <c r="C421" s="79"/>
      <c r="D421" s="79"/>
      <c r="E421" s="79"/>
      <c r="F421" s="79"/>
      <c r="G421" s="80"/>
      <c r="H421" s="79"/>
      <c r="I421" s="79"/>
      <c r="J421" s="79"/>
      <c r="K421" s="79"/>
      <c r="L421" s="81"/>
      <c r="M421" s="81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</row>
    <row r="422" spans="1:33" ht="19.5" customHeight="1" x14ac:dyDescent="0.25">
      <c r="A422" s="79"/>
      <c r="B422" s="79"/>
      <c r="C422" s="79"/>
      <c r="D422" s="79"/>
      <c r="E422" s="79"/>
      <c r="F422" s="79"/>
      <c r="G422" s="80"/>
      <c r="H422" s="79"/>
      <c r="I422" s="79"/>
      <c r="J422" s="79"/>
      <c r="K422" s="79"/>
      <c r="L422" s="81"/>
      <c r="M422" s="81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</row>
    <row r="423" spans="1:33" ht="19.5" customHeight="1" x14ac:dyDescent="0.25">
      <c r="A423" s="79"/>
      <c r="B423" s="79"/>
      <c r="C423" s="79"/>
      <c r="D423" s="79"/>
      <c r="E423" s="79"/>
      <c r="F423" s="79"/>
      <c r="G423" s="80"/>
      <c r="H423" s="79"/>
      <c r="I423" s="79"/>
      <c r="J423" s="79"/>
      <c r="K423" s="79"/>
      <c r="L423" s="81"/>
      <c r="M423" s="81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</row>
    <row r="424" spans="1:33" ht="19.5" customHeight="1" x14ac:dyDescent="0.25">
      <c r="A424" s="79"/>
      <c r="B424" s="79"/>
      <c r="C424" s="79"/>
      <c r="D424" s="79"/>
      <c r="E424" s="79"/>
      <c r="F424" s="79"/>
      <c r="G424" s="80"/>
      <c r="H424" s="79"/>
      <c r="I424" s="79"/>
      <c r="J424" s="79"/>
      <c r="K424" s="79"/>
      <c r="L424" s="81"/>
      <c r="M424" s="81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</row>
    <row r="425" spans="1:33" ht="19.5" customHeight="1" x14ac:dyDescent="0.25">
      <c r="A425" s="79"/>
      <c r="B425" s="79"/>
      <c r="C425" s="79"/>
      <c r="D425" s="79"/>
      <c r="E425" s="79"/>
      <c r="F425" s="79"/>
      <c r="G425" s="80"/>
      <c r="H425" s="79"/>
      <c r="I425" s="79"/>
      <c r="J425" s="79"/>
      <c r="K425" s="79"/>
      <c r="L425" s="81"/>
      <c r="M425" s="81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</row>
    <row r="426" spans="1:33" ht="19.5" customHeight="1" x14ac:dyDescent="0.25">
      <c r="A426" s="79"/>
      <c r="B426" s="79"/>
      <c r="C426" s="79"/>
      <c r="D426" s="79"/>
      <c r="E426" s="79"/>
      <c r="F426" s="79"/>
      <c r="G426" s="80"/>
      <c r="H426" s="79"/>
      <c r="I426" s="79"/>
      <c r="J426" s="79"/>
      <c r="K426" s="79"/>
      <c r="L426" s="81"/>
      <c r="M426" s="81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</row>
    <row r="427" spans="1:33" ht="19.5" customHeight="1" x14ac:dyDescent="0.25">
      <c r="A427" s="79"/>
      <c r="B427" s="79"/>
      <c r="C427" s="79"/>
      <c r="D427" s="79"/>
      <c r="E427" s="79"/>
      <c r="F427" s="79"/>
      <c r="G427" s="80"/>
      <c r="H427" s="79"/>
      <c r="I427" s="79"/>
      <c r="J427" s="79"/>
      <c r="K427" s="79"/>
      <c r="L427" s="81"/>
      <c r="M427" s="81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</row>
    <row r="428" spans="1:33" ht="19.5" customHeight="1" x14ac:dyDescent="0.25">
      <c r="A428" s="79"/>
      <c r="B428" s="79"/>
      <c r="C428" s="79"/>
      <c r="D428" s="79"/>
      <c r="E428" s="79"/>
      <c r="F428" s="79"/>
      <c r="G428" s="80"/>
      <c r="H428" s="79"/>
      <c r="I428" s="79"/>
      <c r="J428" s="79"/>
      <c r="K428" s="79"/>
      <c r="L428" s="81"/>
      <c r="M428" s="81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</row>
    <row r="429" spans="1:33" ht="19.5" customHeight="1" x14ac:dyDescent="0.25">
      <c r="A429" s="79"/>
      <c r="B429" s="79"/>
      <c r="C429" s="79"/>
      <c r="D429" s="79"/>
      <c r="E429" s="79"/>
      <c r="F429" s="79"/>
      <c r="G429" s="80"/>
      <c r="H429" s="79"/>
      <c r="I429" s="79"/>
      <c r="J429" s="79"/>
      <c r="K429" s="79"/>
      <c r="L429" s="81"/>
      <c r="M429" s="81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</row>
    <row r="430" spans="1:33" ht="19.5" customHeight="1" x14ac:dyDescent="0.25">
      <c r="A430" s="79"/>
      <c r="B430" s="79"/>
      <c r="C430" s="79"/>
      <c r="D430" s="79"/>
      <c r="E430" s="79"/>
      <c r="F430" s="79"/>
      <c r="G430" s="80"/>
      <c r="H430" s="79"/>
      <c r="I430" s="79"/>
      <c r="J430" s="79"/>
      <c r="K430" s="79"/>
      <c r="L430" s="81"/>
      <c r="M430" s="81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</row>
    <row r="431" spans="1:33" ht="19.5" customHeight="1" x14ac:dyDescent="0.25">
      <c r="A431" s="79"/>
      <c r="B431" s="79"/>
      <c r="C431" s="79"/>
      <c r="D431" s="79"/>
      <c r="E431" s="79"/>
      <c r="F431" s="79"/>
      <c r="G431" s="80"/>
      <c r="H431" s="79"/>
      <c r="I431" s="79"/>
      <c r="J431" s="79"/>
      <c r="K431" s="79"/>
      <c r="L431" s="81"/>
      <c r="M431" s="81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</row>
    <row r="432" spans="1:33" ht="19.5" customHeight="1" x14ac:dyDescent="0.25">
      <c r="A432" s="79"/>
      <c r="B432" s="79"/>
      <c r="C432" s="79"/>
      <c r="D432" s="79"/>
      <c r="E432" s="79"/>
      <c r="F432" s="79"/>
      <c r="G432" s="80"/>
      <c r="H432" s="79"/>
      <c r="I432" s="79"/>
      <c r="J432" s="79"/>
      <c r="K432" s="79"/>
      <c r="L432" s="81"/>
      <c r="M432" s="81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</row>
    <row r="433" spans="1:33" ht="19.5" customHeight="1" x14ac:dyDescent="0.25">
      <c r="A433" s="79"/>
      <c r="B433" s="79"/>
      <c r="C433" s="79"/>
      <c r="D433" s="79"/>
      <c r="E433" s="79"/>
      <c r="F433" s="79"/>
      <c r="G433" s="80"/>
      <c r="H433" s="79"/>
      <c r="I433" s="79"/>
      <c r="J433" s="79"/>
      <c r="K433" s="79"/>
      <c r="L433" s="81"/>
      <c r="M433" s="81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</row>
    <row r="434" spans="1:33" ht="19.5" customHeight="1" x14ac:dyDescent="0.25">
      <c r="A434" s="79"/>
      <c r="B434" s="79"/>
      <c r="C434" s="79"/>
      <c r="D434" s="79"/>
      <c r="E434" s="79"/>
      <c r="F434" s="79"/>
      <c r="G434" s="80"/>
      <c r="H434" s="79"/>
      <c r="I434" s="79"/>
      <c r="J434" s="79"/>
      <c r="K434" s="79"/>
      <c r="L434" s="81"/>
      <c r="M434" s="81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</row>
    <row r="435" spans="1:33" ht="19.5" customHeight="1" x14ac:dyDescent="0.25">
      <c r="A435" s="79"/>
      <c r="B435" s="79"/>
      <c r="C435" s="79"/>
      <c r="D435" s="79"/>
      <c r="E435" s="79"/>
      <c r="F435" s="79"/>
      <c r="G435" s="80"/>
      <c r="H435" s="79"/>
      <c r="I435" s="79"/>
      <c r="J435" s="79"/>
      <c r="K435" s="79"/>
      <c r="L435" s="81"/>
      <c r="M435" s="81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</row>
    <row r="436" spans="1:33" ht="19.5" customHeight="1" x14ac:dyDescent="0.25">
      <c r="A436" s="79"/>
      <c r="B436" s="79"/>
      <c r="C436" s="79"/>
      <c r="D436" s="79"/>
      <c r="E436" s="79"/>
      <c r="F436" s="79"/>
      <c r="G436" s="80"/>
      <c r="H436" s="79"/>
      <c r="I436" s="79"/>
      <c r="J436" s="79"/>
      <c r="K436" s="79"/>
      <c r="L436" s="81"/>
      <c r="M436" s="81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</row>
    <row r="437" spans="1:33" ht="19.5" customHeight="1" x14ac:dyDescent="0.25">
      <c r="A437" s="79"/>
      <c r="B437" s="79"/>
      <c r="C437" s="79"/>
      <c r="D437" s="79"/>
      <c r="E437" s="79"/>
      <c r="F437" s="79"/>
      <c r="G437" s="80"/>
      <c r="H437" s="79"/>
      <c r="I437" s="79"/>
      <c r="J437" s="79"/>
      <c r="K437" s="79"/>
      <c r="L437" s="81"/>
      <c r="M437" s="81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</row>
    <row r="438" spans="1:33" ht="19.5" customHeight="1" x14ac:dyDescent="0.25">
      <c r="A438" s="79"/>
      <c r="B438" s="79"/>
      <c r="C438" s="79"/>
      <c r="D438" s="79"/>
      <c r="E438" s="79"/>
      <c r="F438" s="79"/>
      <c r="G438" s="80"/>
      <c r="H438" s="79"/>
      <c r="I438" s="79"/>
      <c r="J438" s="79"/>
      <c r="K438" s="79"/>
      <c r="L438" s="81"/>
      <c r="M438" s="81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</row>
    <row r="439" spans="1:33" ht="19.5" customHeight="1" x14ac:dyDescent="0.25">
      <c r="A439" s="79"/>
      <c r="B439" s="79"/>
      <c r="C439" s="79"/>
      <c r="D439" s="79"/>
      <c r="E439" s="79"/>
      <c r="F439" s="79"/>
      <c r="G439" s="80"/>
      <c r="H439" s="79"/>
      <c r="I439" s="79"/>
      <c r="J439" s="79"/>
      <c r="K439" s="79"/>
      <c r="L439" s="81"/>
      <c r="M439" s="81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</row>
    <row r="440" spans="1:33" ht="19.5" customHeight="1" x14ac:dyDescent="0.25">
      <c r="A440" s="79"/>
      <c r="B440" s="79"/>
      <c r="C440" s="79"/>
      <c r="D440" s="79"/>
      <c r="E440" s="79"/>
      <c r="F440" s="79"/>
      <c r="G440" s="80"/>
      <c r="H440" s="79"/>
      <c r="I440" s="79"/>
      <c r="J440" s="79"/>
      <c r="K440" s="79"/>
      <c r="L440" s="81"/>
      <c r="M440" s="81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</row>
    <row r="441" spans="1:33" ht="19.5" customHeight="1" x14ac:dyDescent="0.25">
      <c r="A441" s="79"/>
      <c r="B441" s="79"/>
      <c r="C441" s="79"/>
      <c r="D441" s="79"/>
      <c r="E441" s="79"/>
      <c r="F441" s="79"/>
      <c r="G441" s="80"/>
      <c r="H441" s="79"/>
      <c r="I441" s="79"/>
      <c r="J441" s="79"/>
      <c r="K441" s="79"/>
      <c r="L441" s="81"/>
      <c r="M441" s="81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</row>
    <row r="442" spans="1:33" ht="19.5" customHeight="1" x14ac:dyDescent="0.25">
      <c r="A442" s="79"/>
      <c r="B442" s="79"/>
      <c r="C442" s="79"/>
      <c r="D442" s="79"/>
      <c r="E442" s="79"/>
      <c r="F442" s="79"/>
      <c r="G442" s="80"/>
      <c r="H442" s="79"/>
      <c r="I442" s="79"/>
      <c r="J442" s="79"/>
      <c r="K442" s="79"/>
      <c r="L442" s="81"/>
      <c r="M442" s="81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</row>
    <row r="443" spans="1:33" ht="19.5" customHeight="1" x14ac:dyDescent="0.25">
      <c r="A443" s="79"/>
      <c r="B443" s="79"/>
      <c r="C443" s="79"/>
      <c r="D443" s="79"/>
      <c r="E443" s="79"/>
      <c r="F443" s="79"/>
      <c r="G443" s="80"/>
      <c r="H443" s="79"/>
      <c r="I443" s="79"/>
      <c r="J443" s="79"/>
      <c r="K443" s="79"/>
      <c r="L443" s="81"/>
      <c r="M443" s="81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</row>
    <row r="444" spans="1:33" ht="19.5" customHeight="1" x14ac:dyDescent="0.25">
      <c r="A444" s="79"/>
      <c r="B444" s="79"/>
      <c r="C444" s="79"/>
      <c r="D444" s="79"/>
      <c r="E444" s="79"/>
      <c r="F444" s="79"/>
      <c r="G444" s="80"/>
      <c r="H444" s="79"/>
      <c r="I444" s="79"/>
      <c r="J444" s="79"/>
      <c r="K444" s="79"/>
      <c r="L444" s="81"/>
      <c r="M444" s="81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</row>
    <row r="445" spans="1:33" ht="19.5" customHeight="1" x14ac:dyDescent="0.25">
      <c r="A445" s="79"/>
      <c r="B445" s="79"/>
      <c r="C445" s="79"/>
      <c r="D445" s="79"/>
      <c r="E445" s="79"/>
      <c r="F445" s="79"/>
      <c r="G445" s="80"/>
      <c r="H445" s="79"/>
      <c r="I445" s="79"/>
      <c r="J445" s="79"/>
      <c r="K445" s="79"/>
      <c r="L445" s="81"/>
      <c r="M445" s="81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</row>
    <row r="446" spans="1:33" ht="19.5" customHeight="1" x14ac:dyDescent="0.25">
      <c r="A446" s="79"/>
      <c r="B446" s="79"/>
      <c r="C446" s="79"/>
      <c r="D446" s="79"/>
      <c r="E446" s="79"/>
      <c r="F446" s="79"/>
      <c r="G446" s="80"/>
      <c r="H446" s="79"/>
      <c r="I446" s="79"/>
      <c r="J446" s="79"/>
      <c r="K446" s="79"/>
      <c r="L446" s="81"/>
      <c r="M446" s="81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</row>
    <row r="447" spans="1:33" ht="19.5" customHeight="1" x14ac:dyDescent="0.25">
      <c r="A447" s="79"/>
      <c r="B447" s="79"/>
      <c r="C447" s="79"/>
      <c r="D447" s="79"/>
      <c r="E447" s="79"/>
      <c r="F447" s="79"/>
      <c r="G447" s="80"/>
      <c r="H447" s="79"/>
      <c r="I447" s="79"/>
      <c r="J447" s="79"/>
      <c r="K447" s="79"/>
      <c r="L447" s="81"/>
      <c r="M447" s="81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</row>
    <row r="448" spans="1:33" ht="19.5" customHeight="1" x14ac:dyDescent="0.25">
      <c r="A448" s="79"/>
      <c r="B448" s="79"/>
      <c r="C448" s="79"/>
      <c r="D448" s="79"/>
      <c r="E448" s="79"/>
      <c r="F448" s="79"/>
      <c r="G448" s="80"/>
      <c r="H448" s="79"/>
      <c r="I448" s="79"/>
      <c r="J448" s="79"/>
      <c r="K448" s="79"/>
      <c r="L448" s="81"/>
      <c r="M448" s="81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</row>
    <row r="449" spans="1:33" ht="19.5" customHeight="1" x14ac:dyDescent="0.25">
      <c r="A449" s="79"/>
      <c r="B449" s="79"/>
      <c r="C449" s="79"/>
      <c r="D449" s="79"/>
      <c r="E449" s="79"/>
      <c r="F449" s="79"/>
      <c r="G449" s="80"/>
      <c r="H449" s="79"/>
      <c r="I449" s="79"/>
      <c r="J449" s="79"/>
      <c r="K449" s="79"/>
      <c r="L449" s="81"/>
      <c r="M449" s="81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</row>
    <row r="450" spans="1:33" ht="19.5" customHeight="1" x14ac:dyDescent="0.25">
      <c r="A450" s="79"/>
      <c r="B450" s="79"/>
      <c r="C450" s="79"/>
      <c r="D450" s="79"/>
      <c r="E450" s="79"/>
      <c r="F450" s="79"/>
      <c r="G450" s="80"/>
      <c r="H450" s="79"/>
      <c r="I450" s="79"/>
      <c r="J450" s="79"/>
      <c r="K450" s="79"/>
      <c r="L450" s="81"/>
      <c r="M450" s="81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</row>
    <row r="451" spans="1:33" ht="19.5" customHeight="1" x14ac:dyDescent="0.25">
      <c r="A451" s="79"/>
      <c r="B451" s="79"/>
      <c r="C451" s="79"/>
      <c r="D451" s="79"/>
      <c r="E451" s="79"/>
      <c r="F451" s="79"/>
      <c r="G451" s="80"/>
      <c r="H451" s="79"/>
      <c r="I451" s="79"/>
      <c r="J451" s="79"/>
      <c r="K451" s="79"/>
      <c r="L451" s="81"/>
      <c r="M451" s="81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</row>
    <row r="452" spans="1:33" ht="19.5" customHeight="1" x14ac:dyDescent="0.25">
      <c r="A452" s="79"/>
      <c r="B452" s="79"/>
      <c r="C452" s="79"/>
      <c r="D452" s="79"/>
      <c r="E452" s="79"/>
      <c r="F452" s="79"/>
      <c r="G452" s="80"/>
      <c r="H452" s="79"/>
      <c r="I452" s="79"/>
      <c r="J452" s="79"/>
      <c r="K452" s="79"/>
      <c r="L452" s="81"/>
      <c r="M452" s="81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</row>
    <row r="453" spans="1:33" ht="19.5" customHeight="1" x14ac:dyDescent="0.25">
      <c r="A453" s="79"/>
      <c r="B453" s="79"/>
      <c r="C453" s="79"/>
      <c r="D453" s="79"/>
      <c r="E453" s="79"/>
      <c r="F453" s="79"/>
      <c r="G453" s="80"/>
      <c r="H453" s="79"/>
      <c r="I453" s="79"/>
      <c r="J453" s="79"/>
      <c r="K453" s="79"/>
      <c r="L453" s="81"/>
      <c r="M453" s="81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</row>
    <row r="454" spans="1:33" ht="19.5" customHeight="1" x14ac:dyDescent="0.25">
      <c r="A454" s="79"/>
      <c r="B454" s="79"/>
      <c r="C454" s="79"/>
      <c r="D454" s="79"/>
      <c r="E454" s="79"/>
      <c r="F454" s="79"/>
      <c r="G454" s="80"/>
      <c r="H454" s="79"/>
      <c r="I454" s="79"/>
      <c r="J454" s="79"/>
      <c r="K454" s="79"/>
      <c r="L454" s="81"/>
      <c r="M454" s="81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</row>
    <row r="455" spans="1:33" ht="19.5" customHeight="1" x14ac:dyDescent="0.25">
      <c r="A455" s="79"/>
      <c r="B455" s="79"/>
      <c r="C455" s="79"/>
      <c r="D455" s="79"/>
      <c r="E455" s="79"/>
      <c r="F455" s="79"/>
      <c r="G455" s="80"/>
      <c r="H455" s="79"/>
      <c r="I455" s="79"/>
      <c r="J455" s="79"/>
      <c r="K455" s="79"/>
      <c r="L455" s="81"/>
      <c r="M455" s="81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</row>
    <row r="456" spans="1:33" ht="19.5" customHeight="1" x14ac:dyDescent="0.25">
      <c r="A456" s="79"/>
      <c r="B456" s="79"/>
      <c r="C456" s="79"/>
      <c r="D456" s="79"/>
      <c r="E456" s="79"/>
      <c r="F456" s="79"/>
      <c r="G456" s="80"/>
      <c r="H456" s="79"/>
      <c r="I456" s="79"/>
      <c r="J456" s="79"/>
      <c r="K456" s="79"/>
      <c r="L456" s="81"/>
      <c r="M456" s="81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</row>
    <row r="457" spans="1:33" ht="19.5" customHeight="1" x14ac:dyDescent="0.25">
      <c r="A457" s="79"/>
      <c r="B457" s="79"/>
      <c r="C457" s="79"/>
      <c r="D457" s="79"/>
      <c r="E457" s="79"/>
      <c r="F457" s="79"/>
      <c r="G457" s="80"/>
      <c r="H457" s="79"/>
      <c r="I457" s="79"/>
      <c r="J457" s="79"/>
      <c r="K457" s="79"/>
      <c r="L457" s="81"/>
      <c r="M457" s="81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</row>
    <row r="458" spans="1:33" ht="19.5" customHeight="1" x14ac:dyDescent="0.25">
      <c r="A458" s="79"/>
      <c r="B458" s="79"/>
      <c r="C458" s="79"/>
      <c r="D458" s="79"/>
      <c r="E458" s="79"/>
      <c r="F458" s="79"/>
      <c r="G458" s="80"/>
      <c r="H458" s="79"/>
      <c r="I458" s="79"/>
      <c r="J458" s="79"/>
      <c r="K458" s="79"/>
      <c r="L458" s="81"/>
      <c r="M458" s="81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</row>
    <row r="459" spans="1:33" ht="19.5" customHeight="1" x14ac:dyDescent="0.25">
      <c r="A459" s="79"/>
      <c r="B459" s="79"/>
      <c r="C459" s="79"/>
      <c r="D459" s="79"/>
      <c r="E459" s="79"/>
      <c r="F459" s="79"/>
      <c r="G459" s="80"/>
      <c r="H459" s="79"/>
      <c r="I459" s="79"/>
      <c r="J459" s="79"/>
      <c r="K459" s="79"/>
      <c r="L459" s="81"/>
      <c r="M459" s="81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</row>
    <row r="460" spans="1:33" ht="19.5" customHeight="1" x14ac:dyDescent="0.25">
      <c r="A460" s="79"/>
      <c r="B460" s="79"/>
      <c r="C460" s="79"/>
      <c r="D460" s="79"/>
      <c r="E460" s="79"/>
      <c r="F460" s="79"/>
      <c r="G460" s="80"/>
      <c r="H460" s="79"/>
      <c r="I460" s="79"/>
      <c r="J460" s="79"/>
      <c r="K460" s="79"/>
      <c r="L460" s="81"/>
      <c r="M460" s="81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</row>
    <row r="461" spans="1:33" ht="19.5" customHeight="1" x14ac:dyDescent="0.25">
      <c r="A461" s="79"/>
      <c r="B461" s="79"/>
      <c r="C461" s="79"/>
      <c r="D461" s="79"/>
      <c r="E461" s="79"/>
      <c r="F461" s="79"/>
      <c r="G461" s="80"/>
      <c r="H461" s="79"/>
      <c r="I461" s="79"/>
      <c r="J461" s="79"/>
      <c r="K461" s="79"/>
      <c r="L461" s="81"/>
      <c r="M461" s="81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</row>
    <row r="462" spans="1:33" ht="19.5" customHeight="1" x14ac:dyDescent="0.25">
      <c r="A462" s="79"/>
      <c r="B462" s="79"/>
      <c r="C462" s="79"/>
      <c r="D462" s="79"/>
      <c r="E462" s="79"/>
      <c r="F462" s="79"/>
      <c r="G462" s="80"/>
      <c r="H462" s="79"/>
      <c r="I462" s="79"/>
      <c r="J462" s="79"/>
      <c r="K462" s="79"/>
      <c r="L462" s="81"/>
      <c r="M462" s="81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</row>
    <row r="463" spans="1:33" ht="19.5" customHeight="1" x14ac:dyDescent="0.25">
      <c r="A463" s="79"/>
      <c r="B463" s="79"/>
      <c r="C463" s="79"/>
      <c r="D463" s="79"/>
      <c r="E463" s="79"/>
      <c r="F463" s="79"/>
      <c r="G463" s="80"/>
      <c r="H463" s="79"/>
      <c r="I463" s="79"/>
      <c r="J463" s="79"/>
      <c r="K463" s="79"/>
      <c r="L463" s="81"/>
      <c r="M463" s="81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</row>
    <row r="464" spans="1:33" ht="19.5" customHeight="1" x14ac:dyDescent="0.25">
      <c r="A464" s="79"/>
      <c r="B464" s="79"/>
      <c r="C464" s="79"/>
      <c r="D464" s="79"/>
      <c r="E464" s="79"/>
      <c r="F464" s="79"/>
      <c r="G464" s="80"/>
      <c r="H464" s="79"/>
      <c r="I464" s="79"/>
      <c r="J464" s="79"/>
      <c r="K464" s="79"/>
      <c r="L464" s="81"/>
      <c r="M464" s="81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</row>
    <row r="465" spans="1:33" ht="19.5" customHeight="1" x14ac:dyDescent="0.25">
      <c r="A465" s="79"/>
      <c r="B465" s="79"/>
      <c r="C465" s="79"/>
      <c r="D465" s="79"/>
      <c r="E465" s="79"/>
      <c r="F465" s="79"/>
      <c r="G465" s="80"/>
      <c r="H465" s="79"/>
      <c r="I465" s="79"/>
      <c r="J465" s="79"/>
      <c r="K465" s="79"/>
      <c r="L465" s="81"/>
      <c r="M465" s="81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</row>
    <row r="466" spans="1:33" ht="19.5" customHeight="1" x14ac:dyDescent="0.25">
      <c r="A466" s="79"/>
      <c r="B466" s="79"/>
      <c r="C466" s="79"/>
      <c r="D466" s="79"/>
      <c r="E466" s="79"/>
      <c r="F466" s="79"/>
      <c r="G466" s="80"/>
      <c r="H466" s="79"/>
      <c r="I466" s="79"/>
      <c r="J466" s="79"/>
      <c r="K466" s="79"/>
      <c r="L466" s="81"/>
      <c r="M466" s="81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</row>
    <row r="467" spans="1:33" ht="19.5" customHeight="1" x14ac:dyDescent="0.25">
      <c r="A467" s="79"/>
      <c r="B467" s="79"/>
      <c r="C467" s="79"/>
      <c r="D467" s="79"/>
      <c r="E467" s="79"/>
      <c r="F467" s="79"/>
      <c r="G467" s="80"/>
      <c r="H467" s="79"/>
      <c r="I467" s="79"/>
      <c r="J467" s="79"/>
      <c r="K467" s="79"/>
      <c r="L467" s="81"/>
      <c r="M467" s="81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</row>
    <row r="468" spans="1:33" ht="19.5" customHeight="1" x14ac:dyDescent="0.25">
      <c r="A468" s="79"/>
      <c r="B468" s="79"/>
      <c r="C468" s="79"/>
      <c r="D468" s="79"/>
      <c r="E468" s="79"/>
      <c r="F468" s="79"/>
      <c r="G468" s="80"/>
      <c r="H468" s="79"/>
      <c r="I468" s="79"/>
      <c r="J468" s="79"/>
      <c r="K468" s="79"/>
      <c r="L468" s="81"/>
      <c r="M468" s="81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</row>
    <row r="469" spans="1:33" ht="19.5" customHeight="1" x14ac:dyDescent="0.25">
      <c r="A469" s="79"/>
      <c r="B469" s="79"/>
      <c r="C469" s="79"/>
      <c r="D469" s="79"/>
      <c r="E469" s="79"/>
      <c r="F469" s="79"/>
      <c r="G469" s="80"/>
      <c r="H469" s="79"/>
      <c r="I469" s="79"/>
      <c r="J469" s="79"/>
      <c r="K469" s="79"/>
      <c r="L469" s="81"/>
      <c r="M469" s="81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</row>
    <row r="470" spans="1:33" ht="19.5" customHeight="1" x14ac:dyDescent="0.25">
      <c r="A470" s="79"/>
      <c r="B470" s="79"/>
      <c r="C470" s="79"/>
      <c r="D470" s="79"/>
      <c r="E470" s="79"/>
      <c r="F470" s="79"/>
      <c r="G470" s="80"/>
      <c r="H470" s="79"/>
      <c r="I470" s="79"/>
      <c r="J470" s="79"/>
      <c r="K470" s="79"/>
      <c r="L470" s="81"/>
      <c r="M470" s="81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</row>
    <row r="471" spans="1:33" ht="19.5" customHeight="1" x14ac:dyDescent="0.25">
      <c r="A471" s="79"/>
      <c r="B471" s="79"/>
      <c r="C471" s="79"/>
      <c r="D471" s="79"/>
      <c r="E471" s="79"/>
      <c r="F471" s="79"/>
      <c r="G471" s="80"/>
      <c r="H471" s="79"/>
      <c r="I471" s="79"/>
      <c r="J471" s="79"/>
      <c r="K471" s="79"/>
      <c r="L471" s="81"/>
      <c r="M471" s="81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</row>
    <row r="472" spans="1:33" ht="19.5" customHeight="1" x14ac:dyDescent="0.25">
      <c r="A472" s="79"/>
      <c r="B472" s="79"/>
      <c r="C472" s="79"/>
      <c r="D472" s="79"/>
      <c r="E472" s="79"/>
      <c r="F472" s="79"/>
      <c r="G472" s="80"/>
      <c r="H472" s="79"/>
      <c r="I472" s="79"/>
      <c r="J472" s="79"/>
      <c r="K472" s="79"/>
      <c r="L472" s="81"/>
      <c r="M472" s="81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</row>
    <row r="473" spans="1:33" ht="19.5" customHeight="1" x14ac:dyDescent="0.25">
      <c r="A473" s="79"/>
      <c r="B473" s="79"/>
      <c r="C473" s="79"/>
      <c r="D473" s="79"/>
      <c r="E473" s="79"/>
      <c r="F473" s="79"/>
      <c r="G473" s="80"/>
      <c r="H473" s="79"/>
      <c r="I473" s="79"/>
      <c r="J473" s="79"/>
      <c r="K473" s="79"/>
      <c r="L473" s="81"/>
      <c r="M473" s="81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</row>
    <row r="474" spans="1:33" ht="19.5" customHeight="1" x14ac:dyDescent="0.25">
      <c r="A474" s="79"/>
      <c r="B474" s="79"/>
      <c r="C474" s="79"/>
      <c r="D474" s="79"/>
      <c r="E474" s="79"/>
      <c r="F474" s="79"/>
      <c r="G474" s="80"/>
      <c r="H474" s="79"/>
      <c r="I474" s="79"/>
      <c r="J474" s="79"/>
      <c r="K474" s="79"/>
      <c r="L474" s="81"/>
      <c r="M474" s="81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</row>
    <row r="475" spans="1:33" ht="19.5" customHeight="1" x14ac:dyDescent="0.25">
      <c r="A475" s="79"/>
      <c r="B475" s="79"/>
      <c r="C475" s="79"/>
      <c r="D475" s="79"/>
      <c r="E475" s="79"/>
      <c r="F475" s="79"/>
      <c r="G475" s="80"/>
      <c r="H475" s="79"/>
      <c r="I475" s="79"/>
      <c r="J475" s="79"/>
      <c r="K475" s="79"/>
      <c r="L475" s="81"/>
      <c r="M475" s="81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</row>
    <row r="476" spans="1:33" ht="19.5" customHeight="1" x14ac:dyDescent="0.25">
      <c r="A476" s="79"/>
      <c r="B476" s="79"/>
      <c r="C476" s="79"/>
      <c r="D476" s="79"/>
      <c r="E476" s="79"/>
      <c r="F476" s="79"/>
      <c r="G476" s="80"/>
      <c r="H476" s="79"/>
      <c r="I476" s="79"/>
      <c r="J476" s="79"/>
      <c r="K476" s="79"/>
      <c r="L476" s="81"/>
      <c r="M476" s="81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</row>
    <row r="477" spans="1:33" ht="19.5" customHeight="1" x14ac:dyDescent="0.25">
      <c r="A477" s="79"/>
      <c r="B477" s="79"/>
      <c r="C477" s="79"/>
      <c r="D477" s="79"/>
      <c r="E477" s="79"/>
      <c r="F477" s="79"/>
      <c r="G477" s="80"/>
      <c r="H477" s="79"/>
      <c r="I477" s="79"/>
      <c r="J477" s="79"/>
      <c r="K477" s="79"/>
      <c r="L477" s="81"/>
      <c r="M477" s="81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</row>
    <row r="478" spans="1:33" ht="19.5" customHeight="1" x14ac:dyDescent="0.25">
      <c r="A478" s="79"/>
      <c r="B478" s="79"/>
      <c r="C478" s="79"/>
      <c r="D478" s="79"/>
      <c r="E478" s="79"/>
      <c r="F478" s="79"/>
      <c r="G478" s="80"/>
      <c r="H478" s="79"/>
      <c r="I478" s="79"/>
      <c r="J478" s="79"/>
      <c r="K478" s="79"/>
      <c r="L478" s="81"/>
      <c r="M478" s="81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</row>
    <row r="479" spans="1:33" ht="19.5" customHeight="1" x14ac:dyDescent="0.25">
      <c r="A479" s="79"/>
      <c r="B479" s="79"/>
      <c r="C479" s="79"/>
      <c r="D479" s="79"/>
      <c r="E479" s="79"/>
      <c r="F479" s="79"/>
      <c r="G479" s="80"/>
      <c r="H479" s="79"/>
      <c r="I479" s="79"/>
      <c r="J479" s="79"/>
      <c r="K479" s="79"/>
      <c r="L479" s="81"/>
      <c r="M479" s="81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</row>
    <row r="480" spans="1:33" ht="19.5" customHeight="1" x14ac:dyDescent="0.25">
      <c r="A480" s="79"/>
      <c r="B480" s="79"/>
      <c r="C480" s="79"/>
      <c r="D480" s="79"/>
      <c r="E480" s="79"/>
      <c r="F480" s="79"/>
      <c r="G480" s="80"/>
      <c r="H480" s="79"/>
      <c r="I480" s="79"/>
      <c r="J480" s="79"/>
      <c r="K480" s="79"/>
      <c r="L480" s="81"/>
      <c r="M480" s="81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</row>
    <row r="481" spans="1:33" ht="19.5" customHeight="1" x14ac:dyDescent="0.25">
      <c r="A481" s="79"/>
      <c r="B481" s="79"/>
      <c r="C481" s="79"/>
      <c r="D481" s="79"/>
      <c r="E481" s="79"/>
      <c r="F481" s="79"/>
      <c r="G481" s="80"/>
      <c r="H481" s="79"/>
      <c r="I481" s="79"/>
      <c r="J481" s="79"/>
      <c r="K481" s="79"/>
      <c r="L481" s="81"/>
      <c r="M481" s="81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</row>
    <row r="482" spans="1:33" ht="19.5" customHeight="1" x14ac:dyDescent="0.25">
      <c r="A482" s="79"/>
      <c r="B482" s="79"/>
      <c r="C482" s="79"/>
      <c r="D482" s="79"/>
      <c r="E482" s="79"/>
      <c r="F482" s="79"/>
      <c r="G482" s="80"/>
      <c r="H482" s="79"/>
      <c r="I482" s="79"/>
      <c r="J482" s="79"/>
      <c r="K482" s="79"/>
      <c r="L482" s="81"/>
      <c r="M482" s="81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</row>
    <row r="483" spans="1:33" ht="19.5" customHeight="1" x14ac:dyDescent="0.25">
      <c r="A483" s="79"/>
      <c r="B483" s="79"/>
      <c r="C483" s="79"/>
      <c r="D483" s="79"/>
      <c r="E483" s="79"/>
      <c r="F483" s="79"/>
      <c r="G483" s="80"/>
      <c r="H483" s="79"/>
      <c r="I483" s="79"/>
      <c r="J483" s="79"/>
      <c r="K483" s="79"/>
      <c r="L483" s="81"/>
      <c r="M483" s="81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</row>
    <row r="484" spans="1:33" ht="19.5" customHeight="1" x14ac:dyDescent="0.25">
      <c r="A484" s="79"/>
      <c r="B484" s="79"/>
      <c r="C484" s="79"/>
      <c r="D484" s="79"/>
      <c r="E484" s="79"/>
      <c r="F484" s="79"/>
      <c r="G484" s="80"/>
      <c r="H484" s="79"/>
      <c r="I484" s="79"/>
      <c r="J484" s="79"/>
      <c r="K484" s="79"/>
      <c r="L484" s="81"/>
      <c r="M484" s="81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</row>
    <row r="485" spans="1:33" ht="19.5" customHeight="1" x14ac:dyDescent="0.25">
      <c r="A485" s="79"/>
      <c r="B485" s="79"/>
      <c r="C485" s="79"/>
      <c r="D485" s="79"/>
      <c r="E485" s="79"/>
      <c r="F485" s="79"/>
      <c r="G485" s="80"/>
      <c r="H485" s="79"/>
      <c r="I485" s="79"/>
      <c r="J485" s="79"/>
      <c r="K485" s="79"/>
      <c r="L485" s="81"/>
      <c r="M485" s="81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</row>
    <row r="486" spans="1:33" ht="19.5" customHeight="1" x14ac:dyDescent="0.25">
      <c r="A486" s="79"/>
      <c r="B486" s="79"/>
      <c r="C486" s="79"/>
      <c r="D486" s="79"/>
      <c r="E486" s="79"/>
      <c r="F486" s="79"/>
      <c r="G486" s="80"/>
      <c r="H486" s="79"/>
      <c r="I486" s="79"/>
      <c r="J486" s="79"/>
      <c r="K486" s="79"/>
      <c r="L486" s="81"/>
      <c r="M486" s="81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</row>
    <row r="487" spans="1:33" ht="19.5" customHeight="1" x14ac:dyDescent="0.25">
      <c r="A487" s="79"/>
      <c r="B487" s="79"/>
      <c r="C487" s="79"/>
      <c r="D487" s="79"/>
      <c r="E487" s="79"/>
      <c r="F487" s="79"/>
      <c r="G487" s="80"/>
      <c r="H487" s="79"/>
      <c r="I487" s="79"/>
      <c r="J487" s="79"/>
      <c r="K487" s="79"/>
      <c r="L487" s="81"/>
      <c r="M487" s="81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</row>
    <row r="488" spans="1:33" ht="19.5" customHeight="1" x14ac:dyDescent="0.25">
      <c r="A488" s="79"/>
      <c r="B488" s="79"/>
      <c r="C488" s="79"/>
      <c r="D488" s="79"/>
      <c r="E488" s="79"/>
      <c r="F488" s="79"/>
      <c r="G488" s="80"/>
      <c r="H488" s="79"/>
      <c r="I488" s="79"/>
      <c r="J488" s="79"/>
      <c r="K488" s="79"/>
      <c r="L488" s="81"/>
      <c r="M488" s="81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</row>
    <row r="489" spans="1:33" ht="19.5" customHeight="1" x14ac:dyDescent="0.25">
      <c r="A489" s="79"/>
      <c r="B489" s="79"/>
      <c r="C489" s="79"/>
      <c r="D489" s="79"/>
      <c r="E489" s="79"/>
      <c r="F489" s="79"/>
      <c r="G489" s="80"/>
      <c r="H489" s="79"/>
      <c r="I489" s="79"/>
      <c r="J489" s="79"/>
      <c r="K489" s="79"/>
      <c r="L489" s="81"/>
      <c r="M489" s="81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</row>
    <row r="490" spans="1:33" ht="19.5" customHeight="1" x14ac:dyDescent="0.25">
      <c r="A490" s="79"/>
      <c r="B490" s="79"/>
      <c r="C490" s="79"/>
      <c r="D490" s="79"/>
      <c r="E490" s="79"/>
      <c r="F490" s="79"/>
      <c r="G490" s="80"/>
      <c r="H490" s="79"/>
      <c r="I490" s="79"/>
      <c r="J490" s="79"/>
      <c r="K490" s="79"/>
      <c r="L490" s="81"/>
      <c r="M490" s="81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</row>
    <row r="491" spans="1:33" ht="19.5" customHeight="1" x14ac:dyDescent="0.25">
      <c r="A491" s="79"/>
      <c r="B491" s="79"/>
      <c r="C491" s="79"/>
      <c r="D491" s="79"/>
      <c r="E491" s="79"/>
      <c r="F491" s="79"/>
      <c r="G491" s="80"/>
      <c r="H491" s="79"/>
      <c r="I491" s="79"/>
      <c r="J491" s="79"/>
      <c r="K491" s="79"/>
      <c r="L491" s="81"/>
      <c r="M491" s="81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</row>
    <row r="492" spans="1:33" ht="19.5" customHeight="1" x14ac:dyDescent="0.25">
      <c r="A492" s="79"/>
      <c r="B492" s="79"/>
      <c r="C492" s="79"/>
      <c r="D492" s="79"/>
      <c r="E492" s="79"/>
      <c r="F492" s="79"/>
      <c r="G492" s="80"/>
      <c r="H492" s="79"/>
      <c r="I492" s="79"/>
      <c r="J492" s="79"/>
      <c r="K492" s="79"/>
      <c r="L492" s="81"/>
      <c r="M492" s="81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</row>
    <row r="493" spans="1:33" ht="19.5" customHeight="1" x14ac:dyDescent="0.25">
      <c r="A493" s="79"/>
      <c r="B493" s="79"/>
      <c r="C493" s="79"/>
      <c r="D493" s="79"/>
      <c r="E493" s="79"/>
      <c r="F493" s="79"/>
      <c r="G493" s="80"/>
      <c r="H493" s="79"/>
      <c r="I493" s="79"/>
      <c r="J493" s="79"/>
      <c r="K493" s="79"/>
      <c r="L493" s="81"/>
      <c r="M493" s="81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</row>
    <row r="494" spans="1:33" ht="19.5" customHeight="1" x14ac:dyDescent="0.25">
      <c r="A494" s="79"/>
      <c r="B494" s="79"/>
      <c r="C494" s="79"/>
      <c r="D494" s="79"/>
      <c r="E494" s="79"/>
      <c r="F494" s="79"/>
      <c r="G494" s="80"/>
      <c r="H494" s="79"/>
      <c r="I494" s="79"/>
      <c r="J494" s="79"/>
      <c r="K494" s="79"/>
      <c r="L494" s="81"/>
      <c r="M494" s="81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</row>
    <row r="495" spans="1:33" ht="19.5" customHeight="1" x14ac:dyDescent="0.25">
      <c r="A495" s="79"/>
      <c r="B495" s="79"/>
      <c r="C495" s="79"/>
      <c r="D495" s="79"/>
      <c r="E495" s="79"/>
      <c r="F495" s="79"/>
      <c r="G495" s="80"/>
      <c r="H495" s="79"/>
      <c r="I495" s="79"/>
      <c r="J495" s="79"/>
      <c r="K495" s="79"/>
      <c r="L495" s="81"/>
      <c r="M495" s="81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</row>
    <row r="496" spans="1:33" ht="19.5" customHeight="1" x14ac:dyDescent="0.25">
      <c r="A496" s="79"/>
      <c r="B496" s="79"/>
      <c r="C496" s="79"/>
      <c r="D496" s="79"/>
      <c r="E496" s="79"/>
      <c r="F496" s="79"/>
      <c r="G496" s="80"/>
      <c r="H496" s="79"/>
      <c r="I496" s="79"/>
      <c r="J496" s="79"/>
      <c r="K496" s="79"/>
      <c r="L496" s="81"/>
      <c r="M496" s="81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</row>
    <row r="497" spans="1:33" ht="19.5" customHeight="1" x14ac:dyDescent="0.25">
      <c r="A497" s="79"/>
      <c r="B497" s="79"/>
      <c r="C497" s="79"/>
      <c r="D497" s="79"/>
      <c r="E497" s="79"/>
      <c r="F497" s="79"/>
      <c r="G497" s="80"/>
      <c r="H497" s="79"/>
      <c r="I497" s="79"/>
      <c r="J497" s="79"/>
      <c r="K497" s="79"/>
      <c r="L497" s="81"/>
      <c r="M497" s="81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</row>
    <row r="498" spans="1:33" ht="19.5" customHeight="1" x14ac:dyDescent="0.25">
      <c r="A498" s="79"/>
      <c r="B498" s="79"/>
      <c r="C498" s="79"/>
      <c r="D498" s="79"/>
      <c r="E498" s="79"/>
      <c r="F498" s="79"/>
      <c r="G498" s="80"/>
      <c r="H498" s="79"/>
      <c r="I498" s="79"/>
      <c r="J498" s="79"/>
      <c r="K498" s="79"/>
      <c r="L498" s="81"/>
      <c r="M498" s="81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</row>
    <row r="499" spans="1:33" ht="19.5" customHeight="1" x14ac:dyDescent="0.25">
      <c r="A499" s="79"/>
      <c r="B499" s="79"/>
      <c r="C499" s="79"/>
      <c r="D499" s="79"/>
      <c r="E499" s="79"/>
      <c r="F499" s="79"/>
      <c r="G499" s="80"/>
      <c r="H499" s="79"/>
      <c r="I499" s="79"/>
      <c r="J499" s="79"/>
      <c r="K499" s="79"/>
      <c r="L499" s="81"/>
      <c r="M499" s="81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</row>
    <row r="500" spans="1:33" ht="19.5" customHeight="1" x14ac:dyDescent="0.25">
      <c r="A500" s="79"/>
      <c r="B500" s="79"/>
      <c r="C500" s="79"/>
      <c r="D500" s="79"/>
      <c r="E500" s="79"/>
      <c r="F500" s="79"/>
      <c r="G500" s="80"/>
      <c r="H500" s="79"/>
      <c r="I500" s="79"/>
      <c r="J500" s="79"/>
      <c r="K500" s="79"/>
      <c r="L500" s="81"/>
      <c r="M500" s="81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</row>
    <row r="501" spans="1:33" ht="19.5" customHeight="1" x14ac:dyDescent="0.25">
      <c r="A501" s="79"/>
      <c r="B501" s="79"/>
      <c r="C501" s="79"/>
      <c r="D501" s="79"/>
      <c r="E501" s="79"/>
      <c r="F501" s="79"/>
      <c r="G501" s="80"/>
      <c r="H501" s="79"/>
      <c r="I501" s="79"/>
      <c r="J501" s="79"/>
      <c r="K501" s="79"/>
      <c r="L501" s="81"/>
      <c r="M501" s="81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</row>
    <row r="502" spans="1:33" ht="19.5" customHeight="1" x14ac:dyDescent="0.25">
      <c r="A502" s="79"/>
      <c r="B502" s="79"/>
      <c r="C502" s="79"/>
      <c r="D502" s="79"/>
      <c r="E502" s="79"/>
      <c r="F502" s="79"/>
      <c r="G502" s="80"/>
      <c r="H502" s="79"/>
      <c r="I502" s="79"/>
      <c r="J502" s="79"/>
      <c r="K502" s="79"/>
      <c r="L502" s="81"/>
      <c r="M502" s="81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</row>
    <row r="503" spans="1:33" ht="19.5" customHeight="1" x14ac:dyDescent="0.25">
      <c r="A503" s="79"/>
      <c r="B503" s="79"/>
      <c r="C503" s="79"/>
      <c r="D503" s="79"/>
      <c r="E503" s="79"/>
      <c r="F503" s="79"/>
      <c r="G503" s="80"/>
      <c r="H503" s="79"/>
      <c r="I503" s="79"/>
      <c r="J503" s="79"/>
      <c r="K503" s="79"/>
      <c r="L503" s="81"/>
      <c r="M503" s="81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</row>
    <row r="504" spans="1:33" ht="19.5" customHeight="1" x14ac:dyDescent="0.25">
      <c r="A504" s="79"/>
      <c r="B504" s="79"/>
      <c r="C504" s="79"/>
      <c r="D504" s="79"/>
      <c r="E504" s="79"/>
      <c r="F504" s="79"/>
      <c r="G504" s="80"/>
      <c r="H504" s="79"/>
      <c r="I504" s="79"/>
      <c r="J504" s="79"/>
      <c r="K504" s="79"/>
      <c r="L504" s="81"/>
      <c r="M504" s="81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</row>
    <row r="505" spans="1:33" ht="19.5" customHeight="1" x14ac:dyDescent="0.25">
      <c r="A505" s="79"/>
      <c r="B505" s="79"/>
      <c r="C505" s="79"/>
      <c r="D505" s="79"/>
      <c r="E505" s="79"/>
      <c r="F505" s="79"/>
      <c r="G505" s="80"/>
      <c r="H505" s="79"/>
      <c r="I505" s="79"/>
      <c r="J505" s="79"/>
      <c r="K505" s="79"/>
      <c r="L505" s="81"/>
      <c r="M505" s="81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</row>
    <row r="506" spans="1:33" ht="19.5" customHeight="1" x14ac:dyDescent="0.25">
      <c r="A506" s="79"/>
      <c r="B506" s="79"/>
      <c r="C506" s="79"/>
      <c r="D506" s="79"/>
      <c r="E506" s="79"/>
      <c r="F506" s="79"/>
      <c r="G506" s="80"/>
      <c r="H506" s="79"/>
      <c r="I506" s="79"/>
      <c r="J506" s="79"/>
      <c r="K506" s="79"/>
      <c r="L506" s="81"/>
      <c r="M506" s="81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</row>
    <row r="507" spans="1:33" ht="19.5" customHeight="1" x14ac:dyDescent="0.25">
      <c r="A507" s="79"/>
      <c r="B507" s="79"/>
      <c r="C507" s="79"/>
      <c r="D507" s="79"/>
      <c r="E507" s="79"/>
      <c r="F507" s="79"/>
      <c r="G507" s="80"/>
      <c r="H507" s="79"/>
      <c r="I507" s="79"/>
      <c r="J507" s="79"/>
      <c r="K507" s="79"/>
      <c r="L507" s="81"/>
      <c r="M507" s="81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</row>
    <row r="508" spans="1:33" ht="19.5" customHeight="1" x14ac:dyDescent="0.25">
      <c r="A508" s="79"/>
      <c r="B508" s="79"/>
      <c r="C508" s="79"/>
      <c r="D508" s="79"/>
      <c r="E508" s="79"/>
      <c r="F508" s="79"/>
      <c r="G508" s="80"/>
      <c r="H508" s="79"/>
      <c r="I508" s="79"/>
      <c r="J508" s="79"/>
      <c r="K508" s="79"/>
      <c r="L508" s="81"/>
      <c r="M508" s="81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</row>
    <row r="509" spans="1:33" ht="19.5" customHeight="1" x14ac:dyDescent="0.25">
      <c r="A509" s="79"/>
      <c r="B509" s="79"/>
      <c r="C509" s="79"/>
      <c r="D509" s="79"/>
      <c r="E509" s="79"/>
      <c r="F509" s="79"/>
      <c r="G509" s="80"/>
      <c r="H509" s="79"/>
      <c r="I509" s="79"/>
      <c r="J509" s="79"/>
      <c r="K509" s="79"/>
      <c r="L509" s="81"/>
      <c r="M509" s="81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</row>
    <row r="510" spans="1:33" ht="19.5" customHeight="1" x14ac:dyDescent="0.25">
      <c r="A510" s="79"/>
      <c r="B510" s="79"/>
      <c r="C510" s="79"/>
      <c r="D510" s="79"/>
      <c r="E510" s="79"/>
      <c r="F510" s="79"/>
      <c r="G510" s="80"/>
      <c r="H510" s="79"/>
      <c r="I510" s="79"/>
      <c r="J510" s="79"/>
      <c r="K510" s="79"/>
      <c r="L510" s="81"/>
      <c r="M510" s="81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</row>
    <row r="511" spans="1:33" ht="19.5" customHeight="1" x14ac:dyDescent="0.25">
      <c r="A511" s="79"/>
      <c r="B511" s="79"/>
      <c r="C511" s="79"/>
      <c r="D511" s="79"/>
      <c r="E511" s="79"/>
      <c r="F511" s="79"/>
      <c r="G511" s="80"/>
      <c r="H511" s="79"/>
      <c r="I511" s="79"/>
      <c r="J511" s="79"/>
      <c r="K511" s="79"/>
      <c r="L511" s="81"/>
      <c r="M511" s="81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</row>
    <row r="512" spans="1:33" ht="19.5" customHeight="1" x14ac:dyDescent="0.25">
      <c r="A512" s="79"/>
      <c r="B512" s="79"/>
      <c r="C512" s="79"/>
      <c r="D512" s="79"/>
      <c r="E512" s="79"/>
      <c r="F512" s="79"/>
      <c r="G512" s="80"/>
      <c r="H512" s="79"/>
      <c r="I512" s="79"/>
      <c r="J512" s="79"/>
      <c r="K512" s="79"/>
      <c r="L512" s="81"/>
      <c r="M512" s="81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</row>
    <row r="513" spans="1:33" ht="19.5" customHeight="1" x14ac:dyDescent="0.25">
      <c r="A513" s="79"/>
      <c r="B513" s="79"/>
      <c r="C513" s="79"/>
      <c r="D513" s="79"/>
      <c r="E513" s="79"/>
      <c r="F513" s="79"/>
      <c r="G513" s="80"/>
      <c r="H513" s="79"/>
      <c r="I513" s="79"/>
      <c r="J513" s="79"/>
      <c r="K513" s="79"/>
      <c r="L513" s="81"/>
      <c r="M513" s="81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</row>
    <row r="514" spans="1:33" ht="19.5" customHeight="1" x14ac:dyDescent="0.25">
      <c r="A514" s="79"/>
      <c r="B514" s="79"/>
      <c r="C514" s="79"/>
      <c r="D514" s="79"/>
      <c r="E514" s="79"/>
      <c r="F514" s="79"/>
      <c r="G514" s="80"/>
      <c r="H514" s="79"/>
      <c r="I514" s="79"/>
      <c r="J514" s="79"/>
      <c r="K514" s="79"/>
      <c r="L514" s="81"/>
      <c r="M514" s="81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</row>
    <row r="515" spans="1:33" ht="19.5" customHeight="1" x14ac:dyDescent="0.25">
      <c r="A515" s="79"/>
      <c r="B515" s="79"/>
      <c r="C515" s="79"/>
      <c r="D515" s="79"/>
      <c r="E515" s="79"/>
      <c r="F515" s="79"/>
      <c r="G515" s="80"/>
      <c r="H515" s="79"/>
      <c r="I515" s="79"/>
      <c r="J515" s="79"/>
      <c r="K515" s="79"/>
      <c r="L515" s="81"/>
      <c r="M515" s="81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</row>
    <row r="516" spans="1:33" ht="19.5" customHeight="1" x14ac:dyDescent="0.25">
      <c r="A516" s="79"/>
      <c r="B516" s="79"/>
      <c r="C516" s="79"/>
      <c r="D516" s="79"/>
      <c r="E516" s="79"/>
      <c r="F516" s="79"/>
      <c r="G516" s="80"/>
      <c r="H516" s="79"/>
      <c r="I516" s="79"/>
      <c r="J516" s="79"/>
      <c r="K516" s="79"/>
      <c r="L516" s="81"/>
      <c r="M516" s="81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</row>
    <row r="517" spans="1:33" ht="19.5" customHeight="1" x14ac:dyDescent="0.25">
      <c r="A517" s="79"/>
      <c r="B517" s="79"/>
      <c r="C517" s="79"/>
      <c r="D517" s="79"/>
      <c r="E517" s="79"/>
      <c r="F517" s="79"/>
      <c r="G517" s="80"/>
      <c r="H517" s="79"/>
      <c r="I517" s="79"/>
      <c r="J517" s="79"/>
      <c r="K517" s="79"/>
      <c r="L517" s="81"/>
      <c r="M517" s="81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</row>
    <row r="518" spans="1:33" ht="19.5" customHeight="1" x14ac:dyDescent="0.25">
      <c r="A518" s="79"/>
      <c r="B518" s="79"/>
      <c r="C518" s="79"/>
      <c r="D518" s="79"/>
      <c r="E518" s="79"/>
      <c r="F518" s="79"/>
      <c r="G518" s="80"/>
      <c r="H518" s="79"/>
      <c r="I518" s="79"/>
      <c r="J518" s="79"/>
      <c r="K518" s="79"/>
      <c r="L518" s="81"/>
      <c r="M518" s="81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</row>
    <row r="519" spans="1:33" ht="19.5" customHeight="1" x14ac:dyDescent="0.25">
      <c r="A519" s="79"/>
      <c r="B519" s="79"/>
      <c r="C519" s="79"/>
      <c r="D519" s="79"/>
      <c r="E519" s="79"/>
      <c r="F519" s="79"/>
      <c r="G519" s="80"/>
      <c r="H519" s="79"/>
      <c r="I519" s="79"/>
      <c r="J519" s="79"/>
      <c r="K519" s="79"/>
      <c r="L519" s="81"/>
      <c r="M519" s="81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</row>
    <row r="520" spans="1:33" ht="19.5" customHeight="1" x14ac:dyDescent="0.25">
      <c r="A520" s="79"/>
      <c r="B520" s="79"/>
      <c r="C520" s="79"/>
      <c r="D520" s="79"/>
      <c r="E520" s="79"/>
      <c r="F520" s="79"/>
      <c r="G520" s="80"/>
      <c r="H520" s="79"/>
      <c r="I520" s="79"/>
      <c r="J520" s="79"/>
      <c r="K520" s="79"/>
      <c r="L520" s="81"/>
      <c r="M520" s="81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</row>
    <row r="521" spans="1:33" ht="19.5" customHeight="1" x14ac:dyDescent="0.25">
      <c r="A521" s="79"/>
      <c r="B521" s="79"/>
      <c r="C521" s="79"/>
      <c r="D521" s="79"/>
      <c r="E521" s="79"/>
      <c r="F521" s="79"/>
      <c r="G521" s="80"/>
      <c r="H521" s="79"/>
      <c r="I521" s="79"/>
      <c r="J521" s="79"/>
      <c r="K521" s="79"/>
      <c r="L521" s="81"/>
      <c r="M521" s="81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</row>
    <row r="522" spans="1:33" ht="19.5" customHeight="1" x14ac:dyDescent="0.25">
      <c r="A522" s="79"/>
      <c r="B522" s="79"/>
      <c r="C522" s="79"/>
      <c r="D522" s="79"/>
      <c r="E522" s="79"/>
      <c r="F522" s="79"/>
      <c r="G522" s="80"/>
      <c r="H522" s="79"/>
      <c r="I522" s="79"/>
      <c r="J522" s="79"/>
      <c r="K522" s="79"/>
      <c r="L522" s="81"/>
      <c r="M522" s="81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</row>
    <row r="523" spans="1:33" ht="19.5" customHeight="1" x14ac:dyDescent="0.25">
      <c r="A523" s="79"/>
      <c r="B523" s="79"/>
      <c r="C523" s="79"/>
      <c r="D523" s="79"/>
      <c r="E523" s="79"/>
      <c r="F523" s="79"/>
      <c r="G523" s="80"/>
      <c r="H523" s="79"/>
      <c r="I523" s="79"/>
      <c r="J523" s="79"/>
      <c r="K523" s="79"/>
      <c r="L523" s="81"/>
      <c r="M523" s="81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</row>
    <row r="524" spans="1:33" ht="19.5" customHeight="1" x14ac:dyDescent="0.25">
      <c r="A524" s="79"/>
      <c r="B524" s="79"/>
      <c r="C524" s="79"/>
      <c r="D524" s="79"/>
      <c r="E524" s="79"/>
      <c r="F524" s="79"/>
      <c r="G524" s="80"/>
      <c r="H524" s="79"/>
      <c r="I524" s="79"/>
      <c r="J524" s="79"/>
      <c r="K524" s="79"/>
      <c r="L524" s="81"/>
      <c r="M524" s="81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</row>
    <row r="525" spans="1:33" ht="19.5" customHeight="1" x14ac:dyDescent="0.25">
      <c r="A525" s="79"/>
      <c r="B525" s="79"/>
      <c r="C525" s="79"/>
      <c r="D525" s="79"/>
      <c r="E525" s="79"/>
      <c r="F525" s="79"/>
      <c r="G525" s="80"/>
      <c r="H525" s="79"/>
      <c r="I525" s="79"/>
      <c r="J525" s="79"/>
      <c r="K525" s="79"/>
      <c r="L525" s="81"/>
      <c r="M525" s="81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</row>
    <row r="526" spans="1:33" ht="19.5" customHeight="1" x14ac:dyDescent="0.25">
      <c r="A526" s="79"/>
      <c r="B526" s="79"/>
      <c r="C526" s="79"/>
      <c r="D526" s="79"/>
      <c r="E526" s="79"/>
      <c r="F526" s="79"/>
      <c r="G526" s="80"/>
      <c r="H526" s="79"/>
      <c r="I526" s="79"/>
      <c r="J526" s="79"/>
      <c r="K526" s="79"/>
      <c r="L526" s="81"/>
      <c r="M526" s="81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</row>
    <row r="527" spans="1:33" ht="19.5" customHeight="1" x14ac:dyDescent="0.25">
      <c r="A527" s="79"/>
      <c r="B527" s="79"/>
      <c r="C527" s="79"/>
      <c r="D527" s="79"/>
      <c r="E527" s="79"/>
      <c r="F527" s="79"/>
      <c r="G527" s="80"/>
      <c r="H527" s="79"/>
      <c r="I527" s="79"/>
      <c r="J527" s="79"/>
      <c r="K527" s="79"/>
      <c r="L527" s="81"/>
      <c r="M527" s="81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</row>
    <row r="528" spans="1:33" ht="19.5" customHeight="1" x14ac:dyDescent="0.25">
      <c r="A528" s="79"/>
      <c r="B528" s="79"/>
      <c r="C528" s="79"/>
      <c r="D528" s="79"/>
      <c r="E528" s="79"/>
      <c r="F528" s="79"/>
      <c r="G528" s="80"/>
      <c r="H528" s="79"/>
      <c r="I528" s="79"/>
      <c r="J528" s="79"/>
      <c r="K528" s="79"/>
      <c r="L528" s="81"/>
      <c r="M528" s="81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</row>
    <row r="529" spans="1:33" ht="19.5" customHeight="1" x14ac:dyDescent="0.25">
      <c r="A529" s="79"/>
      <c r="B529" s="79"/>
      <c r="C529" s="79"/>
      <c r="D529" s="79"/>
      <c r="E529" s="79"/>
      <c r="F529" s="79"/>
      <c r="G529" s="80"/>
      <c r="H529" s="79"/>
      <c r="I529" s="79"/>
      <c r="J529" s="79"/>
      <c r="K529" s="79"/>
      <c r="L529" s="81"/>
      <c r="M529" s="81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</row>
    <row r="530" spans="1:33" ht="19.5" customHeight="1" x14ac:dyDescent="0.25">
      <c r="A530" s="79"/>
      <c r="B530" s="79"/>
      <c r="C530" s="79"/>
      <c r="D530" s="79"/>
      <c r="E530" s="79"/>
      <c r="F530" s="79"/>
      <c r="G530" s="80"/>
      <c r="H530" s="79"/>
      <c r="I530" s="79"/>
      <c r="J530" s="79"/>
      <c r="K530" s="79"/>
      <c r="L530" s="81"/>
      <c r="M530" s="81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</row>
    <row r="531" spans="1:33" ht="19.5" customHeight="1" x14ac:dyDescent="0.25">
      <c r="A531" s="79"/>
      <c r="B531" s="79"/>
      <c r="C531" s="79"/>
      <c r="D531" s="79"/>
      <c r="E531" s="79"/>
      <c r="F531" s="79"/>
      <c r="G531" s="80"/>
      <c r="H531" s="79"/>
      <c r="I531" s="79"/>
      <c r="J531" s="79"/>
      <c r="K531" s="79"/>
      <c r="L531" s="81"/>
      <c r="M531" s="81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</row>
    <row r="532" spans="1:33" ht="19.5" customHeight="1" x14ac:dyDescent="0.25">
      <c r="A532" s="79"/>
      <c r="B532" s="79"/>
      <c r="C532" s="79"/>
      <c r="D532" s="79"/>
      <c r="E532" s="79"/>
      <c r="F532" s="79"/>
      <c r="G532" s="80"/>
      <c r="H532" s="79"/>
      <c r="I532" s="79"/>
      <c r="J532" s="79"/>
      <c r="K532" s="79"/>
      <c r="L532" s="81"/>
      <c r="M532" s="81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</row>
    <row r="533" spans="1:33" ht="19.5" customHeight="1" x14ac:dyDescent="0.25">
      <c r="A533" s="79"/>
      <c r="B533" s="79"/>
      <c r="C533" s="79"/>
      <c r="D533" s="79"/>
      <c r="E533" s="79"/>
      <c r="F533" s="79"/>
      <c r="G533" s="80"/>
      <c r="H533" s="79"/>
      <c r="I533" s="79"/>
      <c r="J533" s="79"/>
      <c r="K533" s="79"/>
      <c r="L533" s="81"/>
      <c r="M533" s="81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</row>
    <row r="534" spans="1:33" ht="19.5" customHeight="1" x14ac:dyDescent="0.25">
      <c r="A534" s="79"/>
      <c r="B534" s="79"/>
      <c r="C534" s="79"/>
      <c r="D534" s="79"/>
      <c r="E534" s="79"/>
      <c r="F534" s="79"/>
      <c r="G534" s="80"/>
      <c r="H534" s="79"/>
      <c r="I534" s="79"/>
      <c r="J534" s="79"/>
      <c r="K534" s="79"/>
      <c r="L534" s="81"/>
      <c r="M534" s="81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</row>
    <row r="535" spans="1:33" ht="19.5" customHeight="1" x14ac:dyDescent="0.25">
      <c r="A535" s="79"/>
      <c r="B535" s="79"/>
      <c r="C535" s="79"/>
      <c r="D535" s="79"/>
      <c r="E535" s="79"/>
      <c r="F535" s="79"/>
      <c r="G535" s="80"/>
      <c r="H535" s="79"/>
      <c r="I535" s="79"/>
      <c r="J535" s="79"/>
      <c r="K535" s="79"/>
      <c r="L535" s="81"/>
      <c r="M535" s="81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</row>
    <row r="536" spans="1:33" ht="19.5" customHeight="1" x14ac:dyDescent="0.25">
      <c r="A536" s="79"/>
      <c r="B536" s="79"/>
      <c r="C536" s="79"/>
      <c r="D536" s="79"/>
      <c r="E536" s="79"/>
      <c r="F536" s="79"/>
      <c r="G536" s="80"/>
      <c r="H536" s="79"/>
      <c r="I536" s="79"/>
      <c r="J536" s="79"/>
      <c r="K536" s="79"/>
      <c r="L536" s="81"/>
      <c r="M536" s="81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</row>
    <row r="537" spans="1:33" ht="19.5" customHeight="1" x14ac:dyDescent="0.25">
      <c r="A537" s="79"/>
      <c r="B537" s="79"/>
      <c r="C537" s="79"/>
      <c r="D537" s="79"/>
      <c r="E537" s="79"/>
      <c r="F537" s="79"/>
      <c r="G537" s="80"/>
      <c r="H537" s="79"/>
      <c r="I537" s="79"/>
      <c r="J537" s="79"/>
      <c r="K537" s="79"/>
      <c r="L537" s="81"/>
      <c r="M537" s="81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</row>
    <row r="538" spans="1:33" ht="19.5" customHeight="1" x14ac:dyDescent="0.25">
      <c r="A538" s="79"/>
      <c r="B538" s="79"/>
      <c r="C538" s="79"/>
      <c r="D538" s="79"/>
      <c r="E538" s="79"/>
      <c r="F538" s="79"/>
      <c r="G538" s="80"/>
      <c r="H538" s="79"/>
      <c r="I538" s="79"/>
      <c r="J538" s="79"/>
      <c r="K538" s="79"/>
      <c r="L538" s="81"/>
      <c r="M538" s="81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</row>
    <row r="539" spans="1:33" ht="19.5" customHeight="1" x14ac:dyDescent="0.25">
      <c r="A539" s="79"/>
      <c r="B539" s="79"/>
      <c r="C539" s="79"/>
      <c r="D539" s="79"/>
      <c r="E539" s="79"/>
      <c r="F539" s="79"/>
      <c r="G539" s="80"/>
      <c r="H539" s="79"/>
      <c r="I539" s="79"/>
      <c r="J539" s="79"/>
      <c r="K539" s="79"/>
      <c r="L539" s="81"/>
      <c r="M539" s="81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</row>
    <row r="540" spans="1:33" ht="19.5" customHeight="1" x14ac:dyDescent="0.25">
      <c r="A540" s="79"/>
      <c r="B540" s="79"/>
      <c r="C540" s="79"/>
      <c r="D540" s="79"/>
      <c r="E540" s="79"/>
      <c r="F540" s="79"/>
      <c r="G540" s="80"/>
      <c r="H540" s="79"/>
      <c r="I540" s="79"/>
      <c r="J540" s="79"/>
      <c r="K540" s="79"/>
      <c r="L540" s="81"/>
      <c r="M540" s="81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</row>
    <row r="541" spans="1:33" ht="19.5" customHeight="1" x14ac:dyDescent="0.25">
      <c r="A541" s="79"/>
      <c r="B541" s="79"/>
      <c r="C541" s="79"/>
      <c r="D541" s="79"/>
      <c r="E541" s="79"/>
      <c r="F541" s="79"/>
      <c r="G541" s="80"/>
      <c r="H541" s="79"/>
      <c r="I541" s="79"/>
      <c r="J541" s="79"/>
      <c r="K541" s="79"/>
      <c r="L541" s="81"/>
      <c r="M541" s="81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</row>
    <row r="542" spans="1:33" ht="19.5" customHeight="1" x14ac:dyDescent="0.25">
      <c r="A542" s="79"/>
      <c r="B542" s="79"/>
      <c r="C542" s="79"/>
      <c r="D542" s="79"/>
      <c r="E542" s="79"/>
      <c r="F542" s="79"/>
      <c r="G542" s="80"/>
      <c r="H542" s="79"/>
      <c r="I542" s="79"/>
      <c r="J542" s="79"/>
      <c r="K542" s="79"/>
      <c r="L542" s="81"/>
      <c r="M542" s="81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</row>
    <row r="543" spans="1:33" ht="19.5" customHeight="1" x14ac:dyDescent="0.25">
      <c r="A543" s="79"/>
      <c r="B543" s="79"/>
      <c r="C543" s="79"/>
      <c r="D543" s="79"/>
      <c r="E543" s="79"/>
      <c r="F543" s="79"/>
      <c r="G543" s="80"/>
      <c r="H543" s="79"/>
      <c r="I543" s="79"/>
      <c r="J543" s="79"/>
      <c r="K543" s="79"/>
      <c r="L543" s="81"/>
      <c r="M543" s="81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</row>
    <row r="544" spans="1:33" ht="19.5" customHeight="1" x14ac:dyDescent="0.25">
      <c r="A544" s="79"/>
      <c r="B544" s="79"/>
      <c r="C544" s="79"/>
      <c r="D544" s="79"/>
      <c r="E544" s="79"/>
      <c r="F544" s="79"/>
      <c r="G544" s="80"/>
      <c r="H544" s="79"/>
      <c r="I544" s="79"/>
      <c r="J544" s="79"/>
      <c r="K544" s="79"/>
      <c r="L544" s="81"/>
      <c r="M544" s="81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</row>
    <row r="545" spans="1:33" ht="19.5" customHeight="1" x14ac:dyDescent="0.25">
      <c r="A545" s="79"/>
      <c r="B545" s="79"/>
      <c r="C545" s="79"/>
      <c r="D545" s="79"/>
      <c r="E545" s="79"/>
      <c r="F545" s="79"/>
      <c r="G545" s="80"/>
      <c r="H545" s="79"/>
      <c r="I545" s="79"/>
      <c r="J545" s="79"/>
      <c r="K545" s="79"/>
      <c r="L545" s="81"/>
      <c r="M545" s="81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</row>
    <row r="546" spans="1:33" ht="19.5" customHeight="1" x14ac:dyDescent="0.25">
      <c r="A546" s="79"/>
      <c r="B546" s="79"/>
      <c r="C546" s="79"/>
      <c r="D546" s="79"/>
      <c r="E546" s="79"/>
      <c r="F546" s="79"/>
      <c r="G546" s="80"/>
      <c r="H546" s="79"/>
      <c r="I546" s="79"/>
      <c r="J546" s="79"/>
      <c r="K546" s="79"/>
      <c r="L546" s="81"/>
      <c r="M546" s="81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</row>
    <row r="547" spans="1:33" ht="19.5" customHeight="1" x14ac:dyDescent="0.25">
      <c r="A547" s="79"/>
      <c r="B547" s="79"/>
      <c r="C547" s="79"/>
      <c r="D547" s="79"/>
      <c r="E547" s="79"/>
      <c r="F547" s="79"/>
      <c r="G547" s="80"/>
      <c r="H547" s="79"/>
      <c r="I547" s="79"/>
      <c r="J547" s="79"/>
      <c r="K547" s="79"/>
      <c r="L547" s="81"/>
      <c r="M547" s="81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</row>
    <row r="548" spans="1:33" ht="19.5" customHeight="1" x14ac:dyDescent="0.25">
      <c r="A548" s="79"/>
      <c r="B548" s="79"/>
      <c r="C548" s="79"/>
      <c r="D548" s="79"/>
      <c r="E548" s="79"/>
      <c r="F548" s="79"/>
      <c r="G548" s="80"/>
      <c r="H548" s="79"/>
      <c r="I548" s="79"/>
      <c r="J548" s="79"/>
      <c r="K548" s="79"/>
      <c r="L548" s="81"/>
      <c r="M548" s="81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</row>
    <row r="549" spans="1:33" ht="19.5" customHeight="1" x14ac:dyDescent="0.25">
      <c r="A549" s="79"/>
      <c r="B549" s="79"/>
      <c r="C549" s="79"/>
      <c r="D549" s="79"/>
      <c r="E549" s="79"/>
      <c r="F549" s="79"/>
      <c r="G549" s="80"/>
      <c r="H549" s="79"/>
      <c r="I549" s="79"/>
      <c r="J549" s="79"/>
      <c r="K549" s="79"/>
      <c r="L549" s="81"/>
      <c r="M549" s="81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</row>
    <row r="550" spans="1:33" ht="19.5" customHeight="1" x14ac:dyDescent="0.25">
      <c r="A550" s="79"/>
      <c r="B550" s="79"/>
      <c r="C550" s="79"/>
      <c r="D550" s="79"/>
      <c r="E550" s="79"/>
      <c r="F550" s="79"/>
      <c r="G550" s="80"/>
      <c r="H550" s="79"/>
      <c r="I550" s="79"/>
      <c r="J550" s="79"/>
      <c r="K550" s="79"/>
      <c r="L550" s="81"/>
      <c r="M550" s="81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</row>
    <row r="551" spans="1:33" ht="19.5" customHeight="1" x14ac:dyDescent="0.25">
      <c r="A551" s="79"/>
      <c r="B551" s="79"/>
      <c r="C551" s="79"/>
      <c r="D551" s="79"/>
      <c r="E551" s="79"/>
      <c r="F551" s="79"/>
      <c r="G551" s="80"/>
      <c r="H551" s="79"/>
      <c r="I551" s="79"/>
      <c r="J551" s="79"/>
      <c r="K551" s="79"/>
      <c r="L551" s="81"/>
      <c r="M551" s="81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</row>
    <row r="552" spans="1:33" ht="19.5" customHeight="1" x14ac:dyDescent="0.25">
      <c r="A552" s="79"/>
      <c r="B552" s="79"/>
      <c r="C552" s="79"/>
      <c r="D552" s="79"/>
      <c r="E552" s="79"/>
      <c r="F552" s="79"/>
      <c r="G552" s="80"/>
      <c r="H552" s="79"/>
      <c r="I552" s="79"/>
      <c r="J552" s="79"/>
      <c r="K552" s="79"/>
      <c r="L552" s="81"/>
      <c r="M552" s="81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</row>
    <row r="553" spans="1:33" ht="19.5" customHeight="1" x14ac:dyDescent="0.25">
      <c r="A553" s="79"/>
      <c r="B553" s="79"/>
      <c r="C553" s="79"/>
      <c r="D553" s="79"/>
      <c r="E553" s="79"/>
      <c r="F553" s="79"/>
      <c r="G553" s="80"/>
      <c r="H553" s="79"/>
      <c r="I553" s="79"/>
      <c r="J553" s="79"/>
      <c r="K553" s="79"/>
      <c r="L553" s="81"/>
      <c r="M553" s="81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</row>
    <row r="554" spans="1:33" ht="19.5" customHeight="1" x14ac:dyDescent="0.25">
      <c r="A554" s="79"/>
      <c r="B554" s="79"/>
      <c r="C554" s="79"/>
      <c r="D554" s="79"/>
      <c r="E554" s="79"/>
      <c r="F554" s="79"/>
      <c r="G554" s="80"/>
      <c r="H554" s="79"/>
      <c r="I554" s="79"/>
      <c r="J554" s="79"/>
      <c r="K554" s="79"/>
      <c r="L554" s="81"/>
      <c r="M554" s="81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</row>
    <row r="555" spans="1:33" ht="19.5" customHeight="1" x14ac:dyDescent="0.25">
      <c r="A555" s="79"/>
      <c r="B555" s="79"/>
      <c r="C555" s="79"/>
      <c r="D555" s="79"/>
      <c r="E555" s="79"/>
      <c r="F555" s="79"/>
      <c r="G555" s="80"/>
      <c r="H555" s="79"/>
      <c r="I555" s="79"/>
      <c r="J555" s="79"/>
      <c r="K555" s="79"/>
      <c r="L555" s="81"/>
      <c r="M555" s="81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</row>
    <row r="556" spans="1:33" ht="19.5" customHeight="1" x14ac:dyDescent="0.25">
      <c r="A556" s="79"/>
      <c r="B556" s="79"/>
      <c r="C556" s="79"/>
      <c r="D556" s="79"/>
      <c r="E556" s="79"/>
      <c r="F556" s="79"/>
      <c r="G556" s="80"/>
      <c r="H556" s="79"/>
      <c r="I556" s="79"/>
      <c r="J556" s="79"/>
      <c r="K556" s="79"/>
      <c r="L556" s="81"/>
      <c r="M556" s="81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</row>
    <row r="557" spans="1:33" ht="19.5" customHeight="1" x14ac:dyDescent="0.25">
      <c r="A557" s="79"/>
      <c r="B557" s="79"/>
      <c r="C557" s="79"/>
      <c r="D557" s="79"/>
      <c r="E557" s="79"/>
      <c r="F557" s="79"/>
      <c r="G557" s="80"/>
      <c r="H557" s="79"/>
      <c r="I557" s="79"/>
      <c r="J557" s="79"/>
      <c r="K557" s="79"/>
      <c r="L557" s="81"/>
      <c r="M557" s="81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</row>
    <row r="558" spans="1:33" ht="19.5" customHeight="1" x14ac:dyDescent="0.25">
      <c r="A558" s="79"/>
      <c r="B558" s="79"/>
      <c r="C558" s="79"/>
      <c r="D558" s="79"/>
      <c r="E558" s="79"/>
      <c r="F558" s="79"/>
      <c r="G558" s="80"/>
      <c r="H558" s="79"/>
      <c r="I558" s="79"/>
      <c r="J558" s="79"/>
      <c r="K558" s="79"/>
      <c r="L558" s="81"/>
      <c r="M558" s="81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</row>
    <row r="559" spans="1:33" ht="19.5" customHeight="1" x14ac:dyDescent="0.25">
      <c r="A559" s="79"/>
      <c r="B559" s="79"/>
      <c r="C559" s="79"/>
      <c r="D559" s="79"/>
      <c r="E559" s="79"/>
      <c r="F559" s="79"/>
      <c r="G559" s="80"/>
      <c r="H559" s="79"/>
      <c r="I559" s="79"/>
      <c r="J559" s="79"/>
      <c r="K559" s="79"/>
      <c r="L559" s="81"/>
      <c r="M559" s="81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</row>
    <row r="560" spans="1:33" ht="19.5" customHeight="1" x14ac:dyDescent="0.25">
      <c r="A560" s="79"/>
      <c r="B560" s="79"/>
      <c r="C560" s="79"/>
      <c r="D560" s="79"/>
      <c r="E560" s="79"/>
      <c r="F560" s="79"/>
      <c r="G560" s="80"/>
      <c r="H560" s="79"/>
      <c r="I560" s="79"/>
      <c r="J560" s="79"/>
      <c r="K560" s="79"/>
      <c r="L560" s="81"/>
      <c r="M560" s="81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</row>
    <row r="561" spans="1:33" ht="19.5" customHeight="1" x14ac:dyDescent="0.25">
      <c r="A561" s="79"/>
      <c r="B561" s="79"/>
      <c r="C561" s="79"/>
      <c r="D561" s="79"/>
      <c r="E561" s="79"/>
      <c r="F561" s="79"/>
      <c r="G561" s="80"/>
      <c r="H561" s="79"/>
      <c r="I561" s="79"/>
      <c r="J561" s="79"/>
      <c r="K561" s="79"/>
      <c r="L561" s="81"/>
      <c r="M561" s="81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</row>
    <row r="562" spans="1:33" ht="19.5" customHeight="1" x14ac:dyDescent="0.25">
      <c r="A562" s="79"/>
      <c r="B562" s="79"/>
      <c r="C562" s="79"/>
      <c r="D562" s="79"/>
      <c r="E562" s="79"/>
      <c r="F562" s="79"/>
      <c r="G562" s="80"/>
      <c r="H562" s="79"/>
      <c r="I562" s="79"/>
      <c r="J562" s="79"/>
      <c r="K562" s="79"/>
      <c r="L562" s="81"/>
      <c r="M562" s="81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</row>
    <row r="563" spans="1:33" ht="19.5" customHeight="1" x14ac:dyDescent="0.25">
      <c r="A563" s="79"/>
      <c r="B563" s="79"/>
      <c r="C563" s="79"/>
      <c r="D563" s="79"/>
      <c r="E563" s="79"/>
      <c r="F563" s="79"/>
      <c r="G563" s="80"/>
      <c r="H563" s="79"/>
      <c r="I563" s="79"/>
      <c r="J563" s="79"/>
      <c r="K563" s="79"/>
      <c r="L563" s="81"/>
      <c r="M563" s="81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</row>
    <row r="564" spans="1:33" ht="19.5" customHeight="1" x14ac:dyDescent="0.25">
      <c r="A564" s="79"/>
      <c r="B564" s="79"/>
      <c r="C564" s="79"/>
      <c r="D564" s="79"/>
      <c r="E564" s="79"/>
      <c r="F564" s="79"/>
      <c r="G564" s="80"/>
      <c r="H564" s="79"/>
      <c r="I564" s="79"/>
      <c r="J564" s="79"/>
      <c r="K564" s="79"/>
      <c r="L564" s="81"/>
      <c r="M564" s="81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</row>
    <row r="565" spans="1:33" ht="19.5" customHeight="1" x14ac:dyDescent="0.25">
      <c r="A565" s="79"/>
      <c r="B565" s="79"/>
      <c r="C565" s="79"/>
      <c r="D565" s="79"/>
      <c r="E565" s="79"/>
      <c r="F565" s="79"/>
      <c r="G565" s="80"/>
      <c r="H565" s="79"/>
      <c r="I565" s="79"/>
      <c r="J565" s="79"/>
      <c r="K565" s="79"/>
      <c r="L565" s="81"/>
      <c r="M565" s="81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</row>
    <row r="566" spans="1:33" ht="19.5" customHeight="1" x14ac:dyDescent="0.25">
      <c r="A566" s="79"/>
      <c r="B566" s="79"/>
      <c r="C566" s="79"/>
      <c r="D566" s="79"/>
      <c r="E566" s="79"/>
      <c r="F566" s="79"/>
      <c r="G566" s="80"/>
      <c r="H566" s="79"/>
      <c r="I566" s="79"/>
      <c r="J566" s="79"/>
      <c r="K566" s="79"/>
      <c r="L566" s="81"/>
      <c r="M566" s="81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</row>
    <row r="567" spans="1:33" ht="19.5" customHeight="1" x14ac:dyDescent="0.25">
      <c r="A567" s="79"/>
      <c r="B567" s="79"/>
      <c r="C567" s="79"/>
      <c r="D567" s="79"/>
      <c r="E567" s="79"/>
      <c r="F567" s="79"/>
      <c r="G567" s="80"/>
      <c r="H567" s="79"/>
      <c r="I567" s="79"/>
      <c r="J567" s="79"/>
      <c r="K567" s="79"/>
      <c r="L567" s="81"/>
      <c r="M567" s="81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</row>
    <row r="568" spans="1:33" ht="19.5" customHeight="1" x14ac:dyDescent="0.25">
      <c r="A568" s="79"/>
      <c r="B568" s="79"/>
      <c r="C568" s="79"/>
      <c r="D568" s="79"/>
      <c r="E568" s="79"/>
      <c r="F568" s="79"/>
      <c r="G568" s="80"/>
      <c r="H568" s="79"/>
      <c r="I568" s="79"/>
      <c r="J568" s="79"/>
      <c r="K568" s="79"/>
      <c r="L568" s="81"/>
      <c r="M568" s="81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</row>
    <row r="569" spans="1:33" ht="19.5" customHeight="1" x14ac:dyDescent="0.25">
      <c r="A569" s="79"/>
      <c r="B569" s="79"/>
      <c r="C569" s="79"/>
      <c r="D569" s="79"/>
      <c r="E569" s="79"/>
      <c r="F569" s="79"/>
      <c r="G569" s="80"/>
      <c r="H569" s="79"/>
      <c r="I569" s="79"/>
      <c r="J569" s="79"/>
      <c r="K569" s="79"/>
      <c r="L569" s="81"/>
      <c r="M569" s="81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</row>
    <row r="570" spans="1:33" ht="19.5" customHeight="1" x14ac:dyDescent="0.25">
      <c r="A570" s="79"/>
      <c r="B570" s="79"/>
      <c r="C570" s="79"/>
      <c r="D570" s="79"/>
      <c r="E570" s="79"/>
      <c r="F570" s="79"/>
      <c r="G570" s="80"/>
      <c r="H570" s="79"/>
      <c r="I570" s="79"/>
      <c r="J570" s="79"/>
      <c r="K570" s="79"/>
      <c r="L570" s="81"/>
      <c r="M570" s="81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</row>
    <row r="571" spans="1:33" ht="19.5" customHeight="1" x14ac:dyDescent="0.25">
      <c r="A571" s="79"/>
      <c r="B571" s="79"/>
      <c r="C571" s="79"/>
      <c r="D571" s="79"/>
      <c r="E571" s="79"/>
      <c r="F571" s="79"/>
      <c r="G571" s="80"/>
      <c r="H571" s="79"/>
      <c r="I571" s="79"/>
      <c r="J571" s="79"/>
      <c r="K571" s="79"/>
      <c r="L571" s="81"/>
      <c r="M571" s="81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</row>
    <row r="572" spans="1:33" ht="19.5" customHeight="1" x14ac:dyDescent="0.25">
      <c r="A572" s="79"/>
      <c r="B572" s="79"/>
      <c r="C572" s="79"/>
      <c r="D572" s="79"/>
      <c r="E572" s="79"/>
      <c r="F572" s="79"/>
      <c r="G572" s="80"/>
      <c r="H572" s="79"/>
      <c r="I572" s="79"/>
      <c r="J572" s="79"/>
      <c r="K572" s="79"/>
      <c r="L572" s="81"/>
      <c r="M572" s="81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</row>
    <row r="573" spans="1:33" ht="19.5" customHeight="1" x14ac:dyDescent="0.25">
      <c r="A573" s="79"/>
      <c r="B573" s="79"/>
      <c r="C573" s="79"/>
      <c r="D573" s="79"/>
      <c r="E573" s="79"/>
      <c r="F573" s="79"/>
      <c r="G573" s="80"/>
      <c r="H573" s="79"/>
      <c r="I573" s="79"/>
      <c r="J573" s="79"/>
      <c r="K573" s="79"/>
      <c r="L573" s="81"/>
      <c r="M573" s="81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</row>
    <row r="574" spans="1:33" ht="19.5" customHeight="1" x14ac:dyDescent="0.25">
      <c r="A574" s="79"/>
      <c r="B574" s="79"/>
      <c r="C574" s="79"/>
      <c r="D574" s="79"/>
      <c r="E574" s="79"/>
      <c r="F574" s="79"/>
      <c r="G574" s="80"/>
      <c r="H574" s="79"/>
      <c r="I574" s="79"/>
      <c r="J574" s="79"/>
      <c r="K574" s="79"/>
      <c r="L574" s="81"/>
      <c r="M574" s="81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</row>
    <row r="575" spans="1:33" ht="19.5" customHeight="1" x14ac:dyDescent="0.25">
      <c r="A575" s="79"/>
      <c r="B575" s="79"/>
      <c r="C575" s="79"/>
      <c r="D575" s="79"/>
      <c r="E575" s="79"/>
      <c r="F575" s="79"/>
      <c r="G575" s="80"/>
      <c r="H575" s="79"/>
      <c r="I575" s="79"/>
      <c r="J575" s="79"/>
      <c r="K575" s="79"/>
      <c r="L575" s="81"/>
      <c r="M575" s="81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</row>
    <row r="576" spans="1:33" ht="19.5" customHeight="1" x14ac:dyDescent="0.25">
      <c r="A576" s="79"/>
      <c r="B576" s="79"/>
      <c r="C576" s="79"/>
      <c r="D576" s="79"/>
      <c r="E576" s="79"/>
      <c r="F576" s="79"/>
      <c r="G576" s="80"/>
      <c r="H576" s="79"/>
      <c r="I576" s="79"/>
      <c r="J576" s="79"/>
      <c r="K576" s="79"/>
      <c r="L576" s="81"/>
      <c r="M576" s="81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</row>
    <row r="577" spans="1:33" ht="19.5" customHeight="1" x14ac:dyDescent="0.25">
      <c r="A577" s="79"/>
      <c r="B577" s="79"/>
      <c r="C577" s="79"/>
      <c r="D577" s="79"/>
      <c r="E577" s="79"/>
      <c r="F577" s="79"/>
      <c r="G577" s="80"/>
      <c r="H577" s="79"/>
      <c r="I577" s="79"/>
      <c r="J577" s="79"/>
      <c r="K577" s="79"/>
      <c r="L577" s="81"/>
      <c r="M577" s="81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</row>
    <row r="578" spans="1:33" ht="19.5" customHeight="1" x14ac:dyDescent="0.25">
      <c r="A578" s="79"/>
      <c r="B578" s="79"/>
      <c r="C578" s="79"/>
      <c r="D578" s="79"/>
      <c r="E578" s="79"/>
      <c r="F578" s="79"/>
      <c r="G578" s="80"/>
      <c r="H578" s="79"/>
      <c r="I578" s="79"/>
      <c r="J578" s="79"/>
      <c r="K578" s="79"/>
      <c r="L578" s="81"/>
      <c r="M578" s="81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</row>
    <row r="579" spans="1:33" ht="19.5" customHeight="1" x14ac:dyDescent="0.25">
      <c r="A579" s="79"/>
      <c r="B579" s="79"/>
      <c r="C579" s="79"/>
      <c r="D579" s="79"/>
      <c r="E579" s="79"/>
      <c r="F579" s="79"/>
      <c r="G579" s="80"/>
      <c r="H579" s="79"/>
      <c r="I579" s="79"/>
      <c r="J579" s="79"/>
      <c r="K579" s="79"/>
      <c r="L579" s="81"/>
      <c r="M579" s="81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</row>
    <row r="580" spans="1:33" ht="19.5" customHeight="1" x14ac:dyDescent="0.25">
      <c r="A580" s="79"/>
      <c r="B580" s="79"/>
      <c r="C580" s="79"/>
      <c r="D580" s="79"/>
      <c r="E580" s="79"/>
      <c r="F580" s="79"/>
      <c r="G580" s="80"/>
      <c r="H580" s="79"/>
      <c r="I580" s="79"/>
      <c r="J580" s="79"/>
      <c r="K580" s="79"/>
      <c r="L580" s="81"/>
      <c r="M580" s="81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</row>
    <row r="581" spans="1:33" ht="19.5" customHeight="1" x14ac:dyDescent="0.25">
      <c r="A581" s="79"/>
      <c r="B581" s="79"/>
      <c r="C581" s="79"/>
      <c r="D581" s="79"/>
      <c r="E581" s="79"/>
      <c r="F581" s="79"/>
      <c r="G581" s="80"/>
      <c r="H581" s="79"/>
      <c r="I581" s="79"/>
      <c r="J581" s="79"/>
      <c r="K581" s="79"/>
      <c r="L581" s="81"/>
      <c r="M581" s="81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</row>
    <row r="582" spans="1:33" ht="19.5" customHeight="1" x14ac:dyDescent="0.25">
      <c r="A582" s="79"/>
      <c r="B582" s="79"/>
      <c r="C582" s="79"/>
      <c r="D582" s="79"/>
      <c r="E582" s="79"/>
      <c r="F582" s="79"/>
      <c r="G582" s="80"/>
      <c r="H582" s="79"/>
      <c r="I582" s="79"/>
      <c r="J582" s="79"/>
      <c r="K582" s="79"/>
      <c r="L582" s="81"/>
      <c r="M582" s="81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</row>
    <row r="583" spans="1:33" ht="19.5" customHeight="1" x14ac:dyDescent="0.25">
      <c r="A583" s="79"/>
      <c r="B583" s="79"/>
      <c r="C583" s="79"/>
      <c r="D583" s="79"/>
      <c r="E583" s="79"/>
      <c r="F583" s="79"/>
      <c r="G583" s="80"/>
      <c r="H583" s="79"/>
      <c r="I583" s="79"/>
      <c r="J583" s="79"/>
      <c r="K583" s="79"/>
      <c r="L583" s="81"/>
      <c r="M583" s="81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</row>
    <row r="584" spans="1:33" ht="19.5" customHeight="1" x14ac:dyDescent="0.25">
      <c r="A584" s="79"/>
      <c r="B584" s="79"/>
      <c r="C584" s="79"/>
      <c r="D584" s="79"/>
      <c r="E584" s="79"/>
      <c r="F584" s="79"/>
      <c r="G584" s="80"/>
      <c r="H584" s="79"/>
      <c r="I584" s="79"/>
      <c r="J584" s="79"/>
      <c r="K584" s="79"/>
      <c r="L584" s="81"/>
      <c r="M584" s="81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</row>
    <row r="585" spans="1:33" ht="19.5" customHeight="1" x14ac:dyDescent="0.25">
      <c r="A585" s="79"/>
      <c r="B585" s="79"/>
      <c r="C585" s="79"/>
      <c r="D585" s="79"/>
      <c r="E585" s="79"/>
      <c r="F585" s="79"/>
      <c r="G585" s="80"/>
      <c r="H585" s="79"/>
      <c r="I585" s="79"/>
      <c r="J585" s="79"/>
      <c r="K585" s="79"/>
      <c r="L585" s="81"/>
      <c r="M585" s="81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</row>
    <row r="586" spans="1:33" ht="19.5" customHeight="1" x14ac:dyDescent="0.25">
      <c r="A586" s="79"/>
      <c r="B586" s="79"/>
      <c r="C586" s="79"/>
      <c r="D586" s="79"/>
      <c r="E586" s="79"/>
      <c r="F586" s="79"/>
      <c r="G586" s="80"/>
      <c r="H586" s="79"/>
      <c r="I586" s="79"/>
      <c r="J586" s="79"/>
      <c r="K586" s="79"/>
      <c r="L586" s="81"/>
      <c r="M586" s="81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</row>
    <row r="587" spans="1:33" ht="19.5" customHeight="1" x14ac:dyDescent="0.25">
      <c r="A587" s="79"/>
      <c r="B587" s="79"/>
      <c r="C587" s="79"/>
      <c r="D587" s="79"/>
      <c r="E587" s="79"/>
      <c r="F587" s="79"/>
      <c r="G587" s="80"/>
      <c r="H587" s="79"/>
      <c r="I587" s="79"/>
      <c r="J587" s="79"/>
      <c r="K587" s="79"/>
      <c r="L587" s="81"/>
      <c r="M587" s="81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</row>
    <row r="588" spans="1:33" ht="19.5" customHeight="1" x14ac:dyDescent="0.25">
      <c r="A588" s="79"/>
      <c r="B588" s="79"/>
      <c r="C588" s="79"/>
      <c r="D588" s="79"/>
      <c r="E588" s="79"/>
      <c r="F588" s="79"/>
      <c r="G588" s="80"/>
      <c r="H588" s="79"/>
      <c r="I588" s="79"/>
      <c r="J588" s="79"/>
      <c r="K588" s="79"/>
      <c r="L588" s="81"/>
      <c r="M588" s="81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</row>
    <row r="589" spans="1:33" ht="19.5" customHeight="1" x14ac:dyDescent="0.25">
      <c r="A589" s="79"/>
      <c r="B589" s="79"/>
      <c r="C589" s="79"/>
      <c r="D589" s="79"/>
      <c r="E589" s="79"/>
      <c r="F589" s="79"/>
      <c r="G589" s="80"/>
      <c r="H589" s="79"/>
      <c r="I589" s="79"/>
      <c r="J589" s="79"/>
      <c r="K589" s="79"/>
      <c r="L589" s="81"/>
      <c r="M589" s="81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</row>
    <row r="590" spans="1:33" ht="19.5" customHeight="1" x14ac:dyDescent="0.25">
      <c r="A590" s="79"/>
      <c r="B590" s="79"/>
      <c r="C590" s="79"/>
      <c r="D590" s="79"/>
      <c r="E590" s="79"/>
      <c r="F590" s="79"/>
      <c r="G590" s="80"/>
      <c r="H590" s="79"/>
      <c r="I590" s="79"/>
      <c r="J590" s="79"/>
      <c r="K590" s="79"/>
      <c r="L590" s="81"/>
      <c r="M590" s="81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</row>
    <row r="591" spans="1:33" ht="19.5" customHeight="1" x14ac:dyDescent="0.25">
      <c r="A591" s="79"/>
      <c r="B591" s="79"/>
      <c r="C591" s="79"/>
      <c r="D591" s="79"/>
      <c r="E591" s="79"/>
      <c r="F591" s="79"/>
      <c r="G591" s="80"/>
      <c r="H591" s="79"/>
      <c r="I591" s="79"/>
      <c r="J591" s="79"/>
      <c r="K591" s="79"/>
      <c r="L591" s="81"/>
      <c r="M591" s="81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</row>
    <row r="592" spans="1:33" ht="19.5" customHeight="1" x14ac:dyDescent="0.25">
      <c r="A592" s="79"/>
      <c r="B592" s="79"/>
      <c r="C592" s="79"/>
      <c r="D592" s="79"/>
      <c r="E592" s="79"/>
      <c r="F592" s="79"/>
      <c r="G592" s="80"/>
      <c r="H592" s="79"/>
      <c r="I592" s="79"/>
      <c r="J592" s="79"/>
      <c r="K592" s="79"/>
      <c r="L592" s="81"/>
      <c r="M592" s="81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</row>
    <row r="593" spans="1:33" ht="19.5" customHeight="1" x14ac:dyDescent="0.25">
      <c r="A593" s="79"/>
      <c r="B593" s="79"/>
      <c r="C593" s="79"/>
      <c r="D593" s="79"/>
      <c r="E593" s="79"/>
      <c r="F593" s="79"/>
      <c r="G593" s="80"/>
      <c r="H593" s="79"/>
      <c r="I593" s="79"/>
      <c r="J593" s="79"/>
      <c r="K593" s="79"/>
      <c r="L593" s="81"/>
      <c r="M593" s="81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</row>
    <row r="594" spans="1:33" ht="19.5" customHeight="1" x14ac:dyDescent="0.25">
      <c r="A594" s="79"/>
      <c r="B594" s="79"/>
      <c r="C594" s="79"/>
      <c r="D594" s="79"/>
      <c r="E594" s="79"/>
      <c r="F594" s="79"/>
      <c r="G594" s="80"/>
      <c r="H594" s="79"/>
      <c r="I594" s="79"/>
      <c r="J594" s="79"/>
      <c r="K594" s="79"/>
      <c r="L594" s="81"/>
      <c r="M594" s="81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</row>
    <row r="595" spans="1:33" ht="19.5" customHeight="1" x14ac:dyDescent="0.25">
      <c r="A595" s="79"/>
      <c r="B595" s="79"/>
      <c r="C595" s="79"/>
      <c r="D595" s="79"/>
      <c r="E595" s="79"/>
      <c r="F595" s="79"/>
      <c r="G595" s="80"/>
      <c r="H595" s="79"/>
      <c r="I595" s="79"/>
      <c r="J595" s="79"/>
      <c r="K595" s="79"/>
      <c r="L595" s="81"/>
      <c r="M595" s="81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</row>
    <row r="596" spans="1:33" ht="19.5" customHeight="1" x14ac:dyDescent="0.25">
      <c r="A596" s="79"/>
      <c r="B596" s="79"/>
      <c r="C596" s="79"/>
      <c r="D596" s="79"/>
      <c r="E596" s="79"/>
      <c r="F596" s="79"/>
      <c r="G596" s="80"/>
      <c r="H596" s="79"/>
      <c r="I596" s="79"/>
      <c r="J596" s="79"/>
      <c r="K596" s="79"/>
      <c r="L596" s="81"/>
      <c r="M596" s="81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</row>
    <row r="597" spans="1:33" ht="19.5" customHeight="1" x14ac:dyDescent="0.25">
      <c r="A597" s="79"/>
      <c r="B597" s="79"/>
      <c r="C597" s="79"/>
      <c r="D597" s="79"/>
      <c r="E597" s="79"/>
      <c r="F597" s="79"/>
      <c r="G597" s="80"/>
      <c r="H597" s="79"/>
      <c r="I597" s="79"/>
      <c r="J597" s="79"/>
      <c r="K597" s="79"/>
      <c r="L597" s="81"/>
      <c r="M597" s="81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</row>
    <row r="598" spans="1:33" ht="19.5" customHeight="1" x14ac:dyDescent="0.25">
      <c r="A598" s="79"/>
      <c r="B598" s="79"/>
      <c r="C598" s="79"/>
      <c r="D598" s="79"/>
      <c r="E598" s="79"/>
      <c r="F598" s="79"/>
      <c r="G598" s="80"/>
      <c r="H598" s="79"/>
      <c r="I598" s="79"/>
      <c r="J598" s="79"/>
      <c r="K598" s="79"/>
      <c r="L598" s="81"/>
      <c r="M598" s="81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</row>
    <row r="599" spans="1:33" ht="19.5" customHeight="1" x14ac:dyDescent="0.25">
      <c r="A599" s="79"/>
      <c r="B599" s="79"/>
      <c r="C599" s="79"/>
      <c r="D599" s="79"/>
      <c r="E599" s="79"/>
      <c r="F599" s="79"/>
      <c r="G599" s="80"/>
      <c r="H599" s="79"/>
      <c r="I599" s="79"/>
      <c r="J599" s="79"/>
      <c r="K599" s="79"/>
      <c r="L599" s="81"/>
      <c r="M599" s="81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</row>
    <row r="600" spans="1:33" ht="19.5" customHeight="1" x14ac:dyDescent="0.25">
      <c r="A600" s="79"/>
      <c r="B600" s="79"/>
      <c r="C600" s="79"/>
      <c r="D600" s="79"/>
      <c r="E600" s="79"/>
      <c r="F600" s="79"/>
      <c r="G600" s="80"/>
      <c r="H600" s="79"/>
      <c r="I600" s="79"/>
      <c r="J600" s="79"/>
      <c r="K600" s="79"/>
      <c r="L600" s="81"/>
      <c r="M600" s="81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</row>
    <row r="601" spans="1:33" ht="19.5" customHeight="1" x14ac:dyDescent="0.25">
      <c r="A601" s="79"/>
      <c r="B601" s="79"/>
      <c r="C601" s="79"/>
      <c r="D601" s="79"/>
      <c r="E601" s="79"/>
      <c r="F601" s="79"/>
      <c r="G601" s="80"/>
      <c r="H601" s="79"/>
      <c r="I601" s="79"/>
      <c r="J601" s="79"/>
      <c r="K601" s="79"/>
      <c r="L601" s="81"/>
      <c r="M601" s="81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</row>
    <row r="602" spans="1:33" ht="19.5" customHeight="1" x14ac:dyDescent="0.25">
      <c r="A602" s="79"/>
      <c r="B602" s="79"/>
      <c r="C602" s="79"/>
      <c r="D602" s="79"/>
      <c r="E602" s="79"/>
      <c r="F602" s="79"/>
      <c r="G602" s="80"/>
      <c r="H602" s="79"/>
      <c r="I602" s="79"/>
      <c r="J602" s="79"/>
      <c r="K602" s="79"/>
      <c r="L602" s="81"/>
      <c r="M602" s="81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</row>
    <row r="603" spans="1:33" ht="19.5" customHeight="1" x14ac:dyDescent="0.25">
      <c r="A603" s="79"/>
      <c r="B603" s="79"/>
      <c r="C603" s="79"/>
      <c r="D603" s="79"/>
      <c r="E603" s="79"/>
      <c r="F603" s="79"/>
      <c r="G603" s="80"/>
      <c r="H603" s="79"/>
      <c r="I603" s="79"/>
      <c r="J603" s="79"/>
      <c r="K603" s="79"/>
      <c r="L603" s="81"/>
      <c r="M603" s="81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</row>
    <row r="604" spans="1:33" ht="19.5" customHeight="1" x14ac:dyDescent="0.25">
      <c r="A604" s="79"/>
      <c r="B604" s="79"/>
      <c r="C604" s="79"/>
      <c r="D604" s="79"/>
      <c r="E604" s="79"/>
      <c r="F604" s="79"/>
      <c r="G604" s="80"/>
      <c r="H604" s="79"/>
      <c r="I604" s="79"/>
      <c r="J604" s="79"/>
      <c r="K604" s="79"/>
      <c r="L604" s="81"/>
      <c r="M604" s="81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</row>
    <row r="605" spans="1:33" ht="19.5" customHeight="1" x14ac:dyDescent="0.25">
      <c r="A605" s="79"/>
      <c r="B605" s="79"/>
      <c r="C605" s="79"/>
      <c r="D605" s="79"/>
      <c r="E605" s="79"/>
      <c r="F605" s="79"/>
      <c r="G605" s="80"/>
      <c r="H605" s="79"/>
      <c r="I605" s="79"/>
      <c r="J605" s="79"/>
      <c r="K605" s="79"/>
      <c r="L605" s="81"/>
      <c r="M605" s="81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</row>
    <row r="606" spans="1:33" ht="19.5" customHeight="1" x14ac:dyDescent="0.25">
      <c r="A606" s="79"/>
      <c r="B606" s="79"/>
      <c r="C606" s="79"/>
      <c r="D606" s="79"/>
      <c r="E606" s="79"/>
      <c r="F606" s="79"/>
      <c r="G606" s="80"/>
      <c r="H606" s="79"/>
      <c r="I606" s="79"/>
      <c r="J606" s="79"/>
      <c r="K606" s="79"/>
      <c r="L606" s="81"/>
      <c r="M606" s="81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</row>
    <row r="607" spans="1:33" ht="19.5" customHeight="1" x14ac:dyDescent="0.25">
      <c r="A607" s="79"/>
      <c r="B607" s="79"/>
      <c r="C607" s="79"/>
      <c r="D607" s="79"/>
      <c r="E607" s="79"/>
      <c r="F607" s="79"/>
      <c r="G607" s="80"/>
      <c r="H607" s="79"/>
      <c r="I607" s="79"/>
      <c r="J607" s="79"/>
      <c r="K607" s="79"/>
      <c r="L607" s="81"/>
      <c r="M607" s="81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</row>
    <row r="608" spans="1:33" ht="19.5" customHeight="1" x14ac:dyDescent="0.25">
      <c r="A608" s="79"/>
      <c r="B608" s="79"/>
      <c r="C608" s="79"/>
      <c r="D608" s="79"/>
      <c r="E608" s="79"/>
      <c r="F608" s="79"/>
      <c r="G608" s="80"/>
      <c r="H608" s="79"/>
      <c r="I608" s="79"/>
      <c r="J608" s="79"/>
      <c r="K608" s="79"/>
      <c r="L608" s="81"/>
      <c r="M608" s="81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</row>
    <row r="609" spans="1:33" ht="19.5" customHeight="1" x14ac:dyDescent="0.25">
      <c r="A609" s="79"/>
      <c r="B609" s="79"/>
      <c r="C609" s="79"/>
      <c r="D609" s="79"/>
      <c r="E609" s="79"/>
      <c r="F609" s="79"/>
      <c r="G609" s="80"/>
      <c r="H609" s="79"/>
      <c r="I609" s="79"/>
      <c r="J609" s="79"/>
      <c r="K609" s="79"/>
      <c r="L609" s="81"/>
      <c r="M609" s="81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</row>
    <row r="610" spans="1:33" ht="19.5" customHeight="1" x14ac:dyDescent="0.25">
      <c r="A610" s="79"/>
      <c r="B610" s="79"/>
      <c r="C610" s="79"/>
      <c r="D610" s="79"/>
      <c r="E610" s="79"/>
      <c r="F610" s="79"/>
      <c r="G610" s="80"/>
      <c r="H610" s="79"/>
      <c r="I610" s="79"/>
      <c r="J610" s="79"/>
      <c r="K610" s="79"/>
      <c r="L610" s="81"/>
      <c r="M610" s="81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</row>
    <row r="611" spans="1:33" ht="19.5" customHeight="1" x14ac:dyDescent="0.25">
      <c r="A611" s="79"/>
      <c r="B611" s="79"/>
      <c r="C611" s="79"/>
      <c r="D611" s="79"/>
      <c r="E611" s="79"/>
      <c r="F611" s="79"/>
      <c r="G611" s="80"/>
      <c r="H611" s="79"/>
      <c r="I611" s="79"/>
      <c r="J611" s="79"/>
      <c r="K611" s="79"/>
      <c r="L611" s="81"/>
      <c r="M611" s="81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</row>
    <row r="612" spans="1:33" ht="19.5" customHeight="1" x14ac:dyDescent="0.25">
      <c r="A612" s="79"/>
      <c r="B612" s="79"/>
      <c r="C612" s="79"/>
      <c r="D612" s="79"/>
      <c r="E612" s="79"/>
      <c r="F612" s="79"/>
      <c r="G612" s="80"/>
      <c r="H612" s="79"/>
      <c r="I612" s="79"/>
      <c r="J612" s="79"/>
      <c r="K612" s="79"/>
      <c r="L612" s="81"/>
      <c r="M612" s="81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</row>
    <row r="613" spans="1:33" ht="19.5" customHeight="1" x14ac:dyDescent="0.25">
      <c r="A613" s="79"/>
      <c r="B613" s="79"/>
      <c r="C613" s="79"/>
      <c r="D613" s="79"/>
      <c r="E613" s="79"/>
      <c r="F613" s="79"/>
      <c r="G613" s="80"/>
      <c r="H613" s="79"/>
      <c r="I613" s="79"/>
      <c r="J613" s="79"/>
      <c r="K613" s="79"/>
      <c r="L613" s="81"/>
      <c r="M613" s="81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</row>
    <row r="614" spans="1:33" ht="19.5" customHeight="1" x14ac:dyDescent="0.25">
      <c r="A614" s="79"/>
      <c r="B614" s="79"/>
      <c r="C614" s="79"/>
      <c r="D614" s="79"/>
      <c r="E614" s="79"/>
      <c r="F614" s="79"/>
      <c r="G614" s="80"/>
      <c r="H614" s="79"/>
      <c r="I614" s="79"/>
      <c r="J614" s="79"/>
      <c r="K614" s="79"/>
      <c r="L614" s="81"/>
      <c r="M614" s="81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</row>
    <row r="615" spans="1:33" ht="19.5" customHeight="1" x14ac:dyDescent="0.25">
      <c r="A615" s="79"/>
      <c r="B615" s="79"/>
      <c r="C615" s="79"/>
      <c r="D615" s="79"/>
      <c r="E615" s="79"/>
      <c r="F615" s="79"/>
      <c r="G615" s="80"/>
      <c r="H615" s="79"/>
      <c r="I615" s="79"/>
      <c r="J615" s="79"/>
      <c r="K615" s="79"/>
      <c r="L615" s="81"/>
      <c r="M615" s="81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</row>
    <row r="616" spans="1:33" ht="19.5" customHeight="1" x14ac:dyDescent="0.25">
      <c r="A616" s="79"/>
      <c r="B616" s="79"/>
      <c r="C616" s="79"/>
      <c r="D616" s="79"/>
      <c r="E616" s="79"/>
      <c r="F616" s="79"/>
      <c r="G616" s="80"/>
      <c r="H616" s="79"/>
      <c r="I616" s="79"/>
      <c r="J616" s="79"/>
      <c r="K616" s="79"/>
      <c r="L616" s="81"/>
      <c r="M616" s="81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</row>
    <row r="617" spans="1:33" ht="19.5" customHeight="1" x14ac:dyDescent="0.25">
      <c r="A617" s="79"/>
      <c r="B617" s="79"/>
      <c r="C617" s="79"/>
      <c r="D617" s="79"/>
      <c r="E617" s="79"/>
      <c r="F617" s="79"/>
      <c r="G617" s="80"/>
      <c r="H617" s="79"/>
      <c r="I617" s="79"/>
      <c r="J617" s="79"/>
      <c r="K617" s="79"/>
      <c r="L617" s="81"/>
      <c r="M617" s="81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</row>
    <row r="618" spans="1:33" ht="19.5" customHeight="1" x14ac:dyDescent="0.25">
      <c r="A618" s="79"/>
      <c r="B618" s="79"/>
      <c r="C618" s="79"/>
      <c r="D618" s="79"/>
      <c r="E618" s="79"/>
      <c r="F618" s="79"/>
      <c r="G618" s="80"/>
      <c r="H618" s="79"/>
      <c r="I618" s="79"/>
      <c r="J618" s="79"/>
      <c r="K618" s="79"/>
      <c r="L618" s="81"/>
      <c r="M618" s="81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</row>
    <row r="619" spans="1:33" ht="19.5" customHeight="1" x14ac:dyDescent="0.25">
      <c r="A619" s="79"/>
      <c r="B619" s="79"/>
      <c r="C619" s="79"/>
      <c r="D619" s="79"/>
      <c r="E619" s="79"/>
      <c r="F619" s="79"/>
      <c r="G619" s="80"/>
      <c r="H619" s="79"/>
      <c r="I619" s="79"/>
      <c r="J619" s="79"/>
      <c r="K619" s="79"/>
      <c r="L619" s="81"/>
      <c r="M619" s="81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</row>
    <row r="620" spans="1:33" ht="19.5" customHeight="1" x14ac:dyDescent="0.25">
      <c r="A620" s="79"/>
      <c r="B620" s="79"/>
      <c r="C620" s="79"/>
      <c r="D620" s="79"/>
      <c r="E620" s="79"/>
      <c r="F620" s="79"/>
      <c r="G620" s="80"/>
      <c r="H620" s="79"/>
      <c r="I620" s="79"/>
      <c r="J620" s="79"/>
      <c r="K620" s="79"/>
      <c r="L620" s="81"/>
      <c r="M620" s="81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</row>
    <row r="621" spans="1:33" ht="19.5" customHeight="1" x14ac:dyDescent="0.25">
      <c r="A621" s="79"/>
      <c r="B621" s="79"/>
      <c r="C621" s="79"/>
      <c r="D621" s="79"/>
      <c r="E621" s="79"/>
      <c r="F621" s="79"/>
      <c r="G621" s="80"/>
      <c r="H621" s="79"/>
      <c r="I621" s="79"/>
      <c r="J621" s="79"/>
      <c r="K621" s="79"/>
      <c r="L621" s="81"/>
      <c r="M621" s="81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</row>
    <row r="622" spans="1:33" ht="19.5" customHeight="1" x14ac:dyDescent="0.25">
      <c r="A622" s="79"/>
      <c r="B622" s="79"/>
      <c r="C622" s="79"/>
      <c r="D622" s="79"/>
      <c r="E622" s="79"/>
      <c r="F622" s="79"/>
      <c r="G622" s="80"/>
      <c r="H622" s="79"/>
      <c r="I622" s="79"/>
      <c r="J622" s="79"/>
      <c r="K622" s="79"/>
      <c r="L622" s="81"/>
      <c r="M622" s="81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</row>
    <row r="623" spans="1:33" ht="19.5" customHeight="1" x14ac:dyDescent="0.25">
      <c r="A623" s="79"/>
      <c r="B623" s="79"/>
      <c r="C623" s="79"/>
      <c r="D623" s="79"/>
      <c r="E623" s="79"/>
      <c r="F623" s="79"/>
      <c r="G623" s="80"/>
      <c r="H623" s="79"/>
      <c r="I623" s="79"/>
      <c r="J623" s="79"/>
      <c r="K623" s="79"/>
      <c r="L623" s="81"/>
      <c r="M623" s="81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</row>
    <row r="624" spans="1:33" ht="19.5" customHeight="1" x14ac:dyDescent="0.25">
      <c r="A624" s="79"/>
      <c r="B624" s="79"/>
      <c r="C624" s="79"/>
      <c r="D624" s="79"/>
      <c r="E624" s="79"/>
      <c r="F624" s="79"/>
      <c r="G624" s="80"/>
      <c r="H624" s="79"/>
      <c r="I624" s="79"/>
      <c r="J624" s="79"/>
      <c r="K624" s="79"/>
      <c r="L624" s="81"/>
      <c r="M624" s="81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</row>
    <row r="625" spans="1:33" ht="19.5" customHeight="1" x14ac:dyDescent="0.25">
      <c r="A625" s="79"/>
      <c r="B625" s="79"/>
      <c r="C625" s="79"/>
      <c r="D625" s="79"/>
      <c r="E625" s="79"/>
      <c r="F625" s="79"/>
      <c r="G625" s="80"/>
      <c r="H625" s="79"/>
      <c r="I625" s="79"/>
      <c r="J625" s="79"/>
      <c r="K625" s="79"/>
      <c r="L625" s="81"/>
      <c r="M625" s="81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</row>
    <row r="626" spans="1:33" ht="19.5" customHeight="1" x14ac:dyDescent="0.25">
      <c r="A626" s="79"/>
      <c r="B626" s="79"/>
      <c r="C626" s="79"/>
      <c r="D626" s="79"/>
      <c r="E626" s="79"/>
      <c r="F626" s="79"/>
      <c r="G626" s="80"/>
      <c r="H626" s="79"/>
      <c r="I626" s="79"/>
      <c r="J626" s="79"/>
      <c r="K626" s="79"/>
      <c r="L626" s="81"/>
      <c r="M626" s="81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</row>
    <row r="627" spans="1:33" ht="19.5" customHeight="1" x14ac:dyDescent="0.25">
      <c r="A627" s="79"/>
      <c r="B627" s="79"/>
      <c r="C627" s="79"/>
      <c r="D627" s="79"/>
      <c r="E627" s="79"/>
      <c r="F627" s="79"/>
      <c r="G627" s="80"/>
      <c r="H627" s="79"/>
      <c r="I627" s="79"/>
      <c r="J627" s="79"/>
      <c r="K627" s="79"/>
      <c r="L627" s="81"/>
      <c r="M627" s="81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</row>
    <row r="628" spans="1:33" ht="19.5" customHeight="1" x14ac:dyDescent="0.25">
      <c r="A628" s="79"/>
      <c r="B628" s="79"/>
      <c r="C628" s="79"/>
      <c r="D628" s="79"/>
      <c r="E628" s="79"/>
      <c r="F628" s="79"/>
      <c r="G628" s="80"/>
      <c r="H628" s="79"/>
      <c r="I628" s="79"/>
      <c r="J628" s="79"/>
      <c r="K628" s="79"/>
      <c r="L628" s="81"/>
      <c r="M628" s="81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</row>
    <row r="629" spans="1:33" ht="19.5" customHeight="1" x14ac:dyDescent="0.25">
      <c r="A629" s="79"/>
      <c r="B629" s="79"/>
      <c r="C629" s="79"/>
      <c r="D629" s="79"/>
      <c r="E629" s="79"/>
      <c r="F629" s="79"/>
      <c r="G629" s="80"/>
      <c r="H629" s="79"/>
      <c r="I629" s="79"/>
      <c r="J629" s="79"/>
      <c r="K629" s="79"/>
      <c r="L629" s="81"/>
      <c r="M629" s="81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</row>
    <row r="630" spans="1:33" ht="19.5" customHeight="1" x14ac:dyDescent="0.25">
      <c r="A630" s="79"/>
      <c r="B630" s="79"/>
      <c r="C630" s="79"/>
      <c r="D630" s="79"/>
      <c r="E630" s="79"/>
      <c r="F630" s="79"/>
      <c r="G630" s="80"/>
      <c r="H630" s="79"/>
      <c r="I630" s="79"/>
      <c r="J630" s="79"/>
      <c r="K630" s="79"/>
      <c r="L630" s="81"/>
      <c r="M630" s="81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</row>
    <row r="631" spans="1:33" ht="19.5" customHeight="1" x14ac:dyDescent="0.25">
      <c r="A631" s="79"/>
      <c r="B631" s="79"/>
      <c r="C631" s="79"/>
      <c r="D631" s="79"/>
      <c r="E631" s="79"/>
      <c r="F631" s="79"/>
      <c r="G631" s="80"/>
      <c r="H631" s="79"/>
      <c r="I631" s="79"/>
      <c r="J631" s="79"/>
      <c r="K631" s="79"/>
      <c r="L631" s="81"/>
      <c r="M631" s="81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</row>
    <row r="632" spans="1:33" ht="19.5" customHeight="1" x14ac:dyDescent="0.25">
      <c r="A632" s="79"/>
      <c r="B632" s="79"/>
      <c r="C632" s="79"/>
      <c r="D632" s="79"/>
      <c r="E632" s="79"/>
      <c r="F632" s="79"/>
      <c r="G632" s="80"/>
      <c r="H632" s="79"/>
      <c r="I632" s="79"/>
      <c r="J632" s="79"/>
      <c r="K632" s="79"/>
      <c r="L632" s="81"/>
      <c r="M632" s="81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</row>
    <row r="633" spans="1:33" ht="19.5" customHeight="1" x14ac:dyDescent="0.25">
      <c r="A633" s="79"/>
      <c r="B633" s="79"/>
      <c r="C633" s="79"/>
      <c r="D633" s="79"/>
      <c r="E633" s="79"/>
      <c r="F633" s="79"/>
      <c r="G633" s="80"/>
      <c r="H633" s="79"/>
      <c r="I633" s="79"/>
      <c r="J633" s="79"/>
      <c r="K633" s="79"/>
      <c r="L633" s="81"/>
      <c r="M633" s="81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</row>
    <row r="634" spans="1:33" ht="19.5" customHeight="1" x14ac:dyDescent="0.25">
      <c r="A634" s="79"/>
      <c r="B634" s="79"/>
      <c r="C634" s="79"/>
      <c r="D634" s="79"/>
      <c r="E634" s="79"/>
      <c r="F634" s="79"/>
      <c r="G634" s="80"/>
      <c r="H634" s="79"/>
      <c r="I634" s="79"/>
      <c r="J634" s="79"/>
      <c r="K634" s="79"/>
      <c r="L634" s="81"/>
      <c r="M634" s="81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</row>
    <row r="635" spans="1:33" ht="19.5" customHeight="1" x14ac:dyDescent="0.25">
      <c r="A635" s="79"/>
      <c r="B635" s="79"/>
      <c r="C635" s="79"/>
      <c r="D635" s="79"/>
      <c r="E635" s="79"/>
      <c r="F635" s="79"/>
      <c r="G635" s="80"/>
      <c r="H635" s="79"/>
      <c r="I635" s="79"/>
      <c r="J635" s="79"/>
      <c r="K635" s="79"/>
      <c r="L635" s="81"/>
      <c r="M635" s="81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</row>
    <row r="636" spans="1:33" ht="19.5" customHeight="1" x14ac:dyDescent="0.25">
      <c r="A636" s="79"/>
      <c r="B636" s="79"/>
      <c r="C636" s="79"/>
      <c r="D636" s="79"/>
      <c r="E636" s="79"/>
      <c r="F636" s="79"/>
      <c r="G636" s="80"/>
      <c r="H636" s="79"/>
      <c r="I636" s="79"/>
      <c r="J636" s="79"/>
      <c r="K636" s="79"/>
      <c r="L636" s="81"/>
      <c r="M636" s="81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</row>
    <row r="637" spans="1:33" ht="19.5" customHeight="1" x14ac:dyDescent="0.25">
      <c r="A637" s="79"/>
      <c r="B637" s="79"/>
      <c r="C637" s="79"/>
      <c r="D637" s="79"/>
      <c r="E637" s="79"/>
      <c r="F637" s="79"/>
      <c r="G637" s="80"/>
      <c r="H637" s="79"/>
      <c r="I637" s="79"/>
      <c r="J637" s="79"/>
      <c r="K637" s="79"/>
      <c r="L637" s="81"/>
      <c r="M637" s="81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</row>
    <row r="638" spans="1:33" ht="19.5" customHeight="1" x14ac:dyDescent="0.25">
      <c r="A638" s="79"/>
      <c r="B638" s="79"/>
      <c r="C638" s="79"/>
      <c r="D638" s="79"/>
      <c r="E638" s="79"/>
      <c r="F638" s="79"/>
      <c r="G638" s="80"/>
      <c r="H638" s="79"/>
      <c r="I638" s="79"/>
      <c r="J638" s="79"/>
      <c r="K638" s="79"/>
      <c r="L638" s="81"/>
      <c r="M638" s="81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</row>
    <row r="639" spans="1:33" ht="19.5" customHeight="1" x14ac:dyDescent="0.25">
      <c r="A639" s="79"/>
      <c r="B639" s="79"/>
      <c r="C639" s="79"/>
      <c r="D639" s="79"/>
      <c r="E639" s="79"/>
      <c r="F639" s="79"/>
      <c r="G639" s="80"/>
      <c r="H639" s="79"/>
      <c r="I639" s="79"/>
      <c r="J639" s="79"/>
      <c r="K639" s="79"/>
      <c r="L639" s="81"/>
      <c r="M639" s="81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</row>
    <row r="640" spans="1:33" ht="19.5" customHeight="1" x14ac:dyDescent="0.25">
      <c r="A640" s="79"/>
      <c r="B640" s="79"/>
      <c r="C640" s="79"/>
      <c r="D640" s="79"/>
      <c r="E640" s="79"/>
      <c r="F640" s="79"/>
      <c r="G640" s="80"/>
      <c r="H640" s="79"/>
      <c r="I640" s="79"/>
      <c r="J640" s="79"/>
      <c r="K640" s="79"/>
      <c r="L640" s="81"/>
      <c r="M640" s="81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</row>
    <row r="641" spans="1:33" ht="19.5" customHeight="1" x14ac:dyDescent="0.25">
      <c r="A641" s="79"/>
      <c r="B641" s="79"/>
      <c r="C641" s="79"/>
      <c r="D641" s="79"/>
      <c r="E641" s="79"/>
      <c r="F641" s="79"/>
      <c r="G641" s="80"/>
      <c r="H641" s="79"/>
      <c r="I641" s="79"/>
      <c r="J641" s="79"/>
      <c r="K641" s="79"/>
      <c r="L641" s="81"/>
      <c r="M641" s="81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</row>
    <row r="642" spans="1:33" ht="19.5" customHeight="1" x14ac:dyDescent="0.25">
      <c r="A642" s="79"/>
      <c r="B642" s="79"/>
      <c r="C642" s="79"/>
      <c r="D642" s="79"/>
      <c r="E642" s="79"/>
      <c r="F642" s="79"/>
      <c r="G642" s="80"/>
      <c r="H642" s="79"/>
      <c r="I642" s="79"/>
      <c r="J642" s="79"/>
      <c r="K642" s="79"/>
      <c r="L642" s="81"/>
      <c r="M642" s="81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</row>
    <row r="643" spans="1:33" ht="19.5" customHeight="1" x14ac:dyDescent="0.25">
      <c r="A643" s="79"/>
      <c r="B643" s="79"/>
      <c r="C643" s="79"/>
      <c r="D643" s="79"/>
      <c r="E643" s="79"/>
      <c r="F643" s="79"/>
      <c r="G643" s="80"/>
      <c r="H643" s="79"/>
      <c r="I643" s="79"/>
      <c r="J643" s="79"/>
      <c r="K643" s="79"/>
      <c r="L643" s="81"/>
      <c r="M643" s="81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</row>
    <row r="644" spans="1:33" ht="19.5" customHeight="1" x14ac:dyDescent="0.25">
      <c r="A644" s="79"/>
      <c r="B644" s="79"/>
      <c r="C644" s="79"/>
      <c r="D644" s="79"/>
      <c r="E644" s="79"/>
      <c r="F644" s="79"/>
      <c r="G644" s="80"/>
      <c r="H644" s="79"/>
      <c r="I644" s="79"/>
      <c r="J644" s="79"/>
      <c r="K644" s="79"/>
      <c r="L644" s="81"/>
      <c r="M644" s="81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</row>
    <row r="645" spans="1:33" ht="19.5" customHeight="1" x14ac:dyDescent="0.25">
      <c r="A645" s="79"/>
      <c r="B645" s="79"/>
      <c r="C645" s="79"/>
      <c r="D645" s="79"/>
      <c r="E645" s="79"/>
      <c r="F645" s="79"/>
      <c r="G645" s="80"/>
      <c r="H645" s="79"/>
      <c r="I645" s="79"/>
      <c r="J645" s="79"/>
      <c r="K645" s="79"/>
      <c r="L645" s="81"/>
      <c r="M645" s="81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</row>
    <row r="646" spans="1:33" ht="19.5" customHeight="1" x14ac:dyDescent="0.25">
      <c r="A646" s="79"/>
      <c r="B646" s="79"/>
      <c r="C646" s="79"/>
      <c r="D646" s="79"/>
      <c r="E646" s="79"/>
      <c r="F646" s="79"/>
      <c r="G646" s="80"/>
      <c r="H646" s="79"/>
      <c r="I646" s="79"/>
      <c r="J646" s="79"/>
      <c r="K646" s="79"/>
      <c r="L646" s="81"/>
      <c r="M646" s="81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</row>
    <row r="647" spans="1:33" ht="19.5" customHeight="1" x14ac:dyDescent="0.25">
      <c r="A647" s="79"/>
      <c r="B647" s="79"/>
      <c r="C647" s="79"/>
      <c r="D647" s="79"/>
      <c r="E647" s="79"/>
      <c r="F647" s="79"/>
      <c r="G647" s="80"/>
      <c r="H647" s="79"/>
      <c r="I647" s="79"/>
      <c r="J647" s="79"/>
      <c r="K647" s="79"/>
      <c r="L647" s="81"/>
      <c r="M647" s="81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</row>
    <row r="648" spans="1:33" ht="19.5" customHeight="1" x14ac:dyDescent="0.25">
      <c r="A648" s="79"/>
      <c r="B648" s="79"/>
      <c r="C648" s="79"/>
      <c r="D648" s="79"/>
      <c r="E648" s="79"/>
      <c r="F648" s="79"/>
      <c r="G648" s="80"/>
      <c r="H648" s="79"/>
      <c r="I648" s="79"/>
      <c r="J648" s="79"/>
      <c r="K648" s="79"/>
      <c r="L648" s="81"/>
      <c r="M648" s="81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</row>
    <row r="649" spans="1:33" ht="19.5" customHeight="1" x14ac:dyDescent="0.25">
      <c r="A649" s="79"/>
      <c r="B649" s="79"/>
      <c r="C649" s="79"/>
      <c r="D649" s="79"/>
      <c r="E649" s="79"/>
      <c r="F649" s="79"/>
      <c r="G649" s="80"/>
      <c r="H649" s="79"/>
      <c r="I649" s="79"/>
      <c r="J649" s="79"/>
      <c r="K649" s="79"/>
      <c r="L649" s="81"/>
      <c r="M649" s="81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</row>
    <row r="650" spans="1:33" ht="19.5" customHeight="1" x14ac:dyDescent="0.25">
      <c r="A650" s="79"/>
      <c r="B650" s="79"/>
      <c r="C650" s="79"/>
      <c r="D650" s="79"/>
      <c r="E650" s="79"/>
      <c r="F650" s="79"/>
      <c r="G650" s="80"/>
      <c r="H650" s="79"/>
      <c r="I650" s="79"/>
      <c r="J650" s="79"/>
      <c r="K650" s="79"/>
      <c r="L650" s="81"/>
      <c r="M650" s="81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</row>
    <row r="651" spans="1:33" ht="19.5" customHeight="1" x14ac:dyDescent="0.25">
      <c r="A651" s="79"/>
      <c r="B651" s="79"/>
      <c r="C651" s="79"/>
      <c r="D651" s="79"/>
      <c r="E651" s="79"/>
      <c r="F651" s="79"/>
      <c r="G651" s="80"/>
      <c r="H651" s="79"/>
      <c r="I651" s="79"/>
      <c r="J651" s="79"/>
      <c r="K651" s="79"/>
      <c r="L651" s="81"/>
      <c r="M651" s="81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</row>
    <row r="652" spans="1:33" ht="19.5" customHeight="1" x14ac:dyDescent="0.25">
      <c r="A652" s="79"/>
      <c r="B652" s="79"/>
      <c r="C652" s="79"/>
      <c r="D652" s="79"/>
      <c r="E652" s="79"/>
      <c r="F652" s="79"/>
      <c r="G652" s="80"/>
      <c r="H652" s="79"/>
      <c r="I652" s="79"/>
      <c r="J652" s="79"/>
      <c r="K652" s="79"/>
      <c r="L652" s="81"/>
      <c r="M652" s="81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</row>
    <row r="653" spans="1:33" ht="19.5" customHeight="1" x14ac:dyDescent="0.25">
      <c r="A653" s="79"/>
      <c r="B653" s="79"/>
      <c r="C653" s="79"/>
      <c r="D653" s="79"/>
      <c r="E653" s="79"/>
      <c r="F653" s="79"/>
      <c r="G653" s="80"/>
      <c r="H653" s="79"/>
      <c r="I653" s="79"/>
      <c r="J653" s="79"/>
      <c r="K653" s="79"/>
      <c r="L653" s="81"/>
      <c r="M653" s="81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</row>
    <row r="654" spans="1:33" ht="19.5" customHeight="1" x14ac:dyDescent="0.25">
      <c r="A654" s="79"/>
      <c r="B654" s="79"/>
      <c r="C654" s="79"/>
      <c r="D654" s="79"/>
      <c r="E654" s="79"/>
      <c r="F654" s="79"/>
      <c r="G654" s="80"/>
      <c r="H654" s="79"/>
      <c r="I654" s="79"/>
      <c r="J654" s="79"/>
      <c r="K654" s="79"/>
      <c r="L654" s="81"/>
      <c r="M654" s="81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</row>
    <row r="655" spans="1:33" ht="19.5" customHeight="1" x14ac:dyDescent="0.25">
      <c r="A655" s="79"/>
      <c r="B655" s="79"/>
      <c r="C655" s="79"/>
      <c r="D655" s="79"/>
      <c r="E655" s="79"/>
      <c r="F655" s="79"/>
      <c r="G655" s="80"/>
      <c r="H655" s="79"/>
      <c r="I655" s="79"/>
      <c r="J655" s="79"/>
      <c r="K655" s="79"/>
      <c r="L655" s="81"/>
      <c r="M655" s="81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</row>
    <row r="656" spans="1:33" ht="19.5" customHeight="1" x14ac:dyDescent="0.25">
      <c r="A656" s="79"/>
      <c r="B656" s="79"/>
      <c r="C656" s="79"/>
      <c r="D656" s="79"/>
      <c r="E656" s="79"/>
      <c r="F656" s="79"/>
      <c r="G656" s="80"/>
      <c r="H656" s="79"/>
      <c r="I656" s="79"/>
      <c r="J656" s="79"/>
      <c r="K656" s="79"/>
      <c r="L656" s="81"/>
      <c r="M656" s="81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</row>
    <row r="657" spans="1:33" ht="19.5" customHeight="1" x14ac:dyDescent="0.25">
      <c r="A657" s="79"/>
      <c r="B657" s="79"/>
      <c r="C657" s="79"/>
      <c r="D657" s="79"/>
      <c r="E657" s="79"/>
      <c r="F657" s="79"/>
      <c r="G657" s="80"/>
      <c r="H657" s="79"/>
      <c r="I657" s="79"/>
      <c r="J657" s="79"/>
      <c r="K657" s="79"/>
      <c r="L657" s="81"/>
      <c r="M657" s="81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</row>
    <row r="658" spans="1:33" ht="19.5" customHeight="1" x14ac:dyDescent="0.25">
      <c r="A658" s="79"/>
      <c r="B658" s="79"/>
      <c r="C658" s="79"/>
      <c r="D658" s="79"/>
      <c r="E658" s="79"/>
      <c r="F658" s="79"/>
      <c r="G658" s="80"/>
      <c r="H658" s="79"/>
      <c r="I658" s="79"/>
      <c r="J658" s="79"/>
      <c r="K658" s="79"/>
      <c r="L658" s="81"/>
      <c r="M658" s="81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</row>
    <row r="659" spans="1:33" ht="19.5" customHeight="1" x14ac:dyDescent="0.25">
      <c r="A659" s="79"/>
      <c r="B659" s="79"/>
      <c r="C659" s="79"/>
      <c r="D659" s="79"/>
      <c r="E659" s="79"/>
      <c r="F659" s="79"/>
      <c r="G659" s="80"/>
      <c r="H659" s="79"/>
      <c r="I659" s="79"/>
      <c r="J659" s="79"/>
      <c r="K659" s="79"/>
      <c r="L659" s="81"/>
      <c r="M659" s="81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</row>
    <row r="660" spans="1:33" ht="19.5" customHeight="1" x14ac:dyDescent="0.25">
      <c r="A660" s="79"/>
      <c r="B660" s="79"/>
      <c r="C660" s="79"/>
      <c r="D660" s="79"/>
      <c r="E660" s="79"/>
      <c r="F660" s="79"/>
      <c r="G660" s="80"/>
      <c r="H660" s="79"/>
      <c r="I660" s="79"/>
      <c r="J660" s="79"/>
      <c r="K660" s="79"/>
      <c r="L660" s="81"/>
      <c r="M660" s="81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</row>
    <row r="661" spans="1:33" ht="19.5" customHeight="1" x14ac:dyDescent="0.25">
      <c r="A661" s="79"/>
      <c r="B661" s="79"/>
      <c r="C661" s="79"/>
      <c r="D661" s="79"/>
      <c r="E661" s="79"/>
      <c r="F661" s="79"/>
      <c r="G661" s="80"/>
      <c r="H661" s="79"/>
      <c r="I661" s="79"/>
      <c r="J661" s="79"/>
      <c r="K661" s="79"/>
      <c r="L661" s="81"/>
      <c r="M661" s="81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</row>
    <row r="662" spans="1:33" ht="19.5" customHeight="1" x14ac:dyDescent="0.25">
      <c r="A662" s="79"/>
      <c r="B662" s="79"/>
      <c r="C662" s="79"/>
      <c r="D662" s="79"/>
      <c r="E662" s="79"/>
      <c r="F662" s="79"/>
      <c r="G662" s="80"/>
      <c r="H662" s="79"/>
      <c r="I662" s="79"/>
      <c r="J662" s="79"/>
      <c r="K662" s="79"/>
      <c r="L662" s="81"/>
      <c r="M662" s="81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</row>
    <row r="663" spans="1:33" ht="19.5" customHeight="1" x14ac:dyDescent="0.25">
      <c r="A663" s="79"/>
      <c r="B663" s="79"/>
      <c r="C663" s="79"/>
      <c r="D663" s="79"/>
      <c r="E663" s="79"/>
      <c r="F663" s="79"/>
      <c r="G663" s="80"/>
      <c r="H663" s="79"/>
      <c r="I663" s="79"/>
      <c r="J663" s="79"/>
      <c r="K663" s="79"/>
      <c r="L663" s="81"/>
      <c r="M663" s="81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</row>
    <row r="664" spans="1:33" ht="19.5" customHeight="1" x14ac:dyDescent="0.25">
      <c r="A664" s="79"/>
      <c r="B664" s="79"/>
      <c r="C664" s="79"/>
      <c r="D664" s="79"/>
      <c r="E664" s="79"/>
      <c r="F664" s="79"/>
      <c r="G664" s="80"/>
      <c r="H664" s="79"/>
      <c r="I664" s="79"/>
      <c r="J664" s="79"/>
      <c r="K664" s="79"/>
      <c r="L664" s="81"/>
      <c r="M664" s="81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</row>
    <row r="665" spans="1:33" ht="19.5" customHeight="1" x14ac:dyDescent="0.25">
      <c r="A665" s="79"/>
      <c r="B665" s="79"/>
      <c r="C665" s="79"/>
      <c r="D665" s="79"/>
      <c r="E665" s="79"/>
      <c r="F665" s="79"/>
      <c r="G665" s="80"/>
      <c r="H665" s="79"/>
      <c r="I665" s="79"/>
      <c r="J665" s="79"/>
      <c r="K665" s="79"/>
      <c r="L665" s="81"/>
      <c r="M665" s="81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</row>
    <row r="666" spans="1:33" ht="19.5" customHeight="1" x14ac:dyDescent="0.25">
      <c r="A666" s="79"/>
      <c r="B666" s="79"/>
      <c r="C666" s="79"/>
      <c r="D666" s="79"/>
      <c r="E666" s="79"/>
      <c r="F666" s="79"/>
      <c r="G666" s="80"/>
      <c r="H666" s="79"/>
      <c r="I666" s="79"/>
      <c r="J666" s="79"/>
      <c r="K666" s="79"/>
      <c r="L666" s="81"/>
      <c r="M666" s="81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</row>
    <row r="667" spans="1:33" ht="19.5" customHeight="1" x14ac:dyDescent="0.25">
      <c r="A667" s="79"/>
      <c r="B667" s="79"/>
      <c r="C667" s="79"/>
      <c r="D667" s="79"/>
      <c r="E667" s="79"/>
      <c r="F667" s="79"/>
      <c r="G667" s="80"/>
      <c r="H667" s="79"/>
      <c r="I667" s="79"/>
      <c r="J667" s="79"/>
      <c r="K667" s="79"/>
      <c r="L667" s="81"/>
      <c r="M667" s="81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</row>
    <row r="668" spans="1:33" ht="19.5" customHeight="1" x14ac:dyDescent="0.25">
      <c r="A668" s="79"/>
      <c r="B668" s="79"/>
      <c r="C668" s="79"/>
      <c r="D668" s="79"/>
      <c r="E668" s="79"/>
      <c r="F668" s="79"/>
      <c r="G668" s="80"/>
      <c r="H668" s="79"/>
      <c r="I668" s="79"/>
      <c r="J668" s="79"/>
      <c r="K668" s="79"/>
      <c r="L668" s="81"/>
      <c r="M668" s="81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</row>
    <row r="669" spans="1:33" ht="19.5" customHeight="1" x14ac:dyDescent="0.25">
      <c r="A669" s="79"/>
      <c r="B669" s="79"/>
      <c r="C669" s="79"/>
      <c r="D669" s="79"/>
      <c r="E669" s="79"/>
      <c r="F669" s="79"/>
      <c r="G669" s="80"/>
      <c r="H669" s="79"/>
      <c r="I669" s="79"/>
      <c r="J669" s="79"/>
      <c r="K669" s="79"/>
      <c r="L669" s="81"/>
      <c r="M669" s="81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</row>
    <row r="670" spans="1:33" ht="19.5" customHeight="1" x14ac:dyDescent="0.25">
      <c r="A670" s="79"/>
      <c r="B670" s="79"/>
      <c r="C670" s="79"/>
      <c r="D670" s="79"/>
      <c r="E670" s="79"/>
      <c r="F670" s="79"/>
      <c r="G670" s="80"/>
      <c r="H670" s="79"/>
      <c r="I670" s="79"/>
      <c r="J670" s="79"/>
      <c r="K670" s="79"/>
      <c r="L670" s="81"/>
      <c r="M670" s="81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</row>
    <row r="671" spans="1:33" ht="19.5" customHeight="1" x14ac:dyDescent="0.25">
      <c r="A671" s="79"/>
      <c r="B671" s="79"/>
      <c r="C671" s="79"/>
      <c r="D671" s="79"/>
      <c r="E671" s="79"/>
      <c r="F671" s="79"/>
      <c r="G671" s="80"/>
      <c r="H671" s="79"/>
      <c r="I671" s="79"/>
      <c r="J671" s="79"/>
      <c r="K671" s="79"/>
      <c r="L671" s="81"/>
      <c r="M671" s="81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</row>
    <row r="672" spans="1:33" ht="19.5" customHeight="1" x14ac:dyDescent="0.25">
      <c r="A672" s="79"/>
      <c r="B672" s="79"/>
      <c r="C672" s="79"/>
      <c r="D672" s="79"/>
      <c r="E672" s="79"/>
      <c r="F672" s="79"/>
      <c r="G672" s="80"/>
      <c r="H672" s="79"/>
      <c r="I672" s="79"/>
      <c r="J672" s="79"/>
      <c r="K672" s="79"/>
      <c r="L672" s="81"/>
      <c r="M672" s="81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</row>
    <row r="673" spans="1:33" ht="19.5" customHeight="1" x14ac:dyDescent="0.25">
      <c r="A673" s="79"/>
      <c r="B673" s="79"/>
      <c r="C673" s="79"/>
      <c r="D673" s="79"/>
      <c r="E673" s="79"/>
      <c r="F673" s="79"/>
      <c r="G673" s="80"/>
      <c r="H673" s="79"/>
      <c r="I673" s="79"/>
      <c r="J673" s="79"/>
      <c r="K673" s="79"/>
      <c r="L673" s="81"/>
      <c r="M673" s="81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</row>
    <row r="674" spans="1:33" ht="19.5" customHeight="1" x14ac:dyDescent="0.25">
      <c r="A674" s="79"/>
      <c r="B674" s="79"/>
      <c r="C674" s="79"/>
      <c r="D674" s="79"/>
      <c r="E674" s="79"/>
      <c r="F674" s="79"/>
      <c r="G674" s="80"/>
      <c r="H674" s="79"/>
      <c r="I674" s="79"/>
      <c r="J674" s="79"/>
      <c r="K674" s="79"/>
      <c r="L674" s="81"/>
      <c r="M674" s="81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</row>
    <row r="675" spans="1:33" ht="19.5" customHeight="1" x14ac:dyDescent="0.25">
      <c r="A675" s="79"/>
      <c r="B675" s="79"/>
      <c r="C675" s="79"/>
      <c r="D675" s="79"/>
      <c r="E675" s="79"/>
      <c r="F675" s="79"/>
      <c r="G675" s="80"/>
      <c r="H675" s="79"/>
      <c r="I675" s="79"/>
      <c r="J675" s="79"/>
      <c r="K675" s="79"/>
      <c r="L675" s="81"/>
      <c r="M675" s="81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</row>
    <row r="676" spans="1:33" ht="19.5" customHeight="1" x14ac:dyDescent="0.25">
      <c r="A676" s="79"/>
      <c r="B676" s="79"/>
      <c r="C676" s="79"/>
      <c r="D676" s="79"/>
      <c r="E676" s="79"/>
      <c r="F676" s="79"/>
      <c r="G676" s="80"/>
      <c r="H676" s="79"/>
      <c r="I676" s="79"/>
      <c r="J676" s="79"/>
      <c r="K676" s="79"/>
      <c r="L676" s="81"/>
      <c r="M676" s="81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</row>
    <row r="677" spans="1:33" ht="19.5" customHeight="1" x14ac:dyDescent="0.25">
      <c r="A677" s="79"/>
      <c r="B677" s="79"/>
      <c r="C677" s="79"/>
      <c r="D677" s="79"/>
      <c r="E677" s="79"/>
      <c r="F677" s="79"/>
      <c r="G677" s="80"/>
      <c r="H677" s="79"/>
      <c r="I677" s="79"/>
      <c r="J677" s="79"/>
      <c r="K677" s="79"/>
      <c r="L677" s="81"/>
      <c r="M677" s="81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</row>
    <row r="678" spans="1:33" ht="19.5" customHeight="1" x14ac:dyDescent="0.25">
      <c r="A678" s="79"/>
      <c r="B678" s="79"/>
      <c r="C678" s="79"/>
      <c r="D678" s="79"/>
      <c r="E678" s="79"/>
      <c r="F678" s="79"/>
      <c r="G678" s="80"/>
      <c r="H678" s="79"/>
      <c r="I678" s="79"/>
      <c r="J678" s="79"/>
      <c r="K678" s="79"/>
      <c r="L678" s="81"/>
      <c r="M678" s="81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</row>
    <row r="679" spans="1:33" ht="19.5" customHeight="1" x14ac:dyDescent="0.25">
      <c r="A679" s="79"/>
      <c r="B679" s="79"/>
      <c r="C679" s="79"/>
      <c r="D679" s="79"/>
      <c r="E679" s="79"/>
      <c r="F679" s="79"/>
      <c r="G679" s="80"/>
      <c r="H679" s="79"/>
      <c r="I679" s="79"/>
      <c r="J679" s="79"/>
      <c r="K679" s="79"/>
      <c r="L679" s="81"/>
      <c r="M679" s="81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</row>
    <row r="680" spans="1:33" ht="19.5" customHeight="1" x14ac:dyDescent="0.25">
      <c r="A680" s="79"/>
      <c r="B680" s="79"/>
      <c r="C680" s="79"/>
      <c r="D680" s="79"/>
      <c r="E680" s="79"/>
      <c r="F680" s="79"/>
      <c r="G680" s="80"/>
      <c r="H680" s="79"/>
      <c r="I680" s="79"/>
      <c r="J680" s="79"/>
      <c r="K680" s="79"/>
      <c r="L680" s="81"/>
      <c r="M680" s="81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</row>
    <row r="681" spans="1:33" ht="19.5" customHeight="1" x14ac:dyDescent="0.25">
      <c r="A681" s="79"/>
      <c r="B681" s="79"/>
      <c r="C681" s="79"/>
      <c r="D681" s="79"/>
      <c r="E681" s="79"/>
      <c r="F681" s="79"/>
      <c r="G681" s="80"/>
      <c r="H681" s="79"/>
      <c r="I681" s="79"/>
      <c r="J681" s="79"/>
      <c r="K681" s="79"/>
      <c r="L681" s="81"/>
      <c r="M681" s="81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</row>
    <row r="682" spans="1:33" ht="19.5" customHeight="1" x14ac:dyDescent="0.25">
      <c r="A682" s="79"/>
      <c r="B682" s="79"/>
      <c r="C682" s="79"/>
      <c r="D682" s="79"/>
      <c r="E682" s="79"/>
      <c r="F682" s="79"/>
      <c r="G682" s="80"/>
      <c r="H682" s="79"/>
      <c r="I682" s="79"/>
      <c r="J682" s="79"/>
      <c r="K682" s="79"/>
      <c r="L682" s="81"/>
      <c r="M682" s="81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</row>
    <row r="683" spans="1:33" ht="19.5" customHeight="1" x14ac:dyDescent="0.25">
      <c r="A683" s="79"/>
      <c r="B683" s="79"/>
      <c r="C683" s="79"/>
      <c r="D683" s="79"/>
      <c r="E683" s="79"/>
      <c r="F683" s="79"/>
      <c r="G683" s="80"/>
      <c r="H683" s="79"/>
      <c r="I683" s="79"/>
      <c r="J683" s="79"/>
      <c r="K683" s="79"/>
      <c r="L683" s="81"/>
      <c r="M683" s="81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</row>
    <row r="684" spans="1:33" ht="19.5" customHeight="1" x14ac:dyDescent="0.25">
      <c r="A684" s="79"/>
      <c r="B684" s="79"/>
      <c r="C684" s="79"/>
      <c r="D684" s="79"/>
      <c r="E684" s="79"/>
      <c r="F684" s="79"/>
      <c r="G684" s="80"/>
      <c r="H684" s="79"/>
      <c r="I684" s="79"/>
      <c r="J684" s="79"/>
      <c r="K684" s="79"/>
      <c r="L684" s="81"/>
      <c r="M684" s="81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</row>
    <row r="685" spans="1:33" ht="19.5" customHeight="1" x14ac:dyDescent="0.25">
      <c r="A685" s="79"/>
      <c r="B685" s="79"/>
      <c r="C685" s="79"/>
      <c r="D685" s="79"/>
      <c r="E685" s="79"/>
      <c r="F685" s="79"/>
      <c r="G685" s="80"/>
      <c r="H685" s="79"/>
      <c r="I685" s="79"/>
      <c r="J685" s="79"/>
      <c r="K685" s="79"/>
      <c r="L685" s="81"/>
      <c r="M685" s="81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</row>
    <row r="686" spans="1:33" ht="19.5" customHeight="1" x14ac:dyDescent="0.25">
      <c r="A686" s="79"/>
      <c r="B686" s="79"/>
      <c r="C686" s="79"/>
      <c r="D686" s="79"/>
      <c r="E686" s="79"/>
      <c r="F686" s="79"/>
      <c r="G686" s="80"/>
      <c r="H686" s="79"/>
      <c r="I686" s="79"/>
      <c r="J686" s="79"/>
      <c r="K686" s="79"/>
      <c r="L686" s="81"/>
      <c r="M686" s="81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</row>
    <row r="687" spans="1:33" ht="19.5" customHeight="1" x14ac:dyDescent="0.25">
      <c r="A687" s="79"/>
      <c r="B687" s="79"/>
      <c r="C687" s="79"/>
      <c r="D687" s="79"/>
      <c r="E687" s="79"/>
      <c r="F687" s="79"/>
      <c r="G687" s="80"/>
      <c r="H687" s="79"/>
      <c r="I687" s="79"/>
      <c r="J687" s="79"/>
      <c r="K687" s="79"/>
      <c r="L687" s="81"/>
      <c r="M687" s="81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</row>
    <row r="688" spans="1:33" ht="19.5" customHeight="1" x14ac:dyDescent="0.25">
      <c r="A688" s="79"/>
      <c r="B688" s="79"/>
      <c r="C688" s="79"/>
      <c r="D688" s="79"/>
      <c r="E688" s="79"/>
      <c r="F688" s="79"/>
      <c r="G688" s="80"/>
      <c r="H688" s="79"/>
      <c r="I688" s="79"/>
      <c r="J688" s="79"/>
      <c r="K688" s="79"/>
      <c r="L688" s="81"/>
      <c r="M688" s="81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</row>
    <row r="689" spans="1:33" ht="19.5" customHeight="1" x14ac:dyDescent="0.25">
      <c r="A689" s="79"/>
      <c r="B689" s="79"/>
      <c r="C689" s="79"/>
      <c r="D689" s="79"/>
      <c r="E689" s="79"/>
      <c r="F689" s="79"/>
      <c r="G689" s="80"/>
      <c r="H689" s="79"/>
      <c r="I689" s="79"/>
      <c r="J689" s="79"/>
      <c r="K689" s="79"/>
      <c r="L689" s="81"/>
      <c r="M689" s="81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</row>
    <row r="690" spans="1:33" ht="19.5" customHeight="1" x14ac:dyDescent="0.25">
      <c r="A690" s="79"/>
      <c r="B690" s="79"/>
      <c r="C690" s="79"/>
      <c r="D690" s="79"/>
      <c r="E690" s="79"/>
      <c r="F690" s="79"/>
      <c r="G690" s="80"/>
      <c r="H690" s="79"/>
      <c r="I690" s="79"/>
      <c r="J690" s="79"/>
      <c r="K690" s="79"/>
      <c r="L690" s="81"/>
      <c r="M690" s="81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</row>
    <row r="691" spans="1:33" ht="19.5" customHeight="1" x14ac:dyDescent="0.25">
      <c r="A691" s="79"/>
      <c r="B691" s="79"/>
      <c r="C691" s="79"/>
      <c r="D691" s="79"/>
      <c r="E691" s="79"/>
      <c r="F691" s="79"/>
      <c r="G691" s="80"/>
      <c r="H691" s="79"/>
      <c r="I691" s="79"/>
      <c r="J691" s="79"/>
      <c r="K691" s="79"/>
      <c r="L691" s="81"/>
      <c r="M691" s="81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</row>
    <row r="692" spans="1:33" ht="19.5" customHeight="1" x14ac:dyDescent="0.25">
      <c r="A692" s="79"/>
      <c r="B692" s="79"/>
      <c r="C692" s="79"/>
      <c r="D692" s="79"/>
      <c r="E692" s="79"/>
      <c r="F692" s="79"/>
      <c r="G692" s="80"/>
      <c r="H692" s="79"/>
      <c r="I692" s="79"/>
      <c r="J692" s="79"/>
      <c r="K692" s="79"/>
      <c r="L692" s="81"/>
      <c r="M692" s="81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</row>
    <row r="693" spans="1:33" ht="19.5" customHeight="1" x14ac:dyDescent="0.25">
      <c r="A693" s="79"/>
      <c r="B693" s="79"/>
      <c r="C693" s="79"/>
      <c r="D693" s="79"/>
      <c r="E693" s="79"/>
      <c r="F693" s="79"/>
      <c r="G693" s="80"/>
      <c r="H693" s="79"/>
      <c r="I693" s="79"/>
      <c r="J693" s="79"/>
      <c r="K693" s="79"/>
      <c r="L693" s="81"/>
      <c r="M693" s="81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</row>
    <row r="694" spans="1:33" ht="19.5" customHeight="1" x14ac:dyDescent="0.25">
      <c r="A694" s="79"/>
      <c r="B694" s="79"/>
      <c r="C694" s="79"/>
      <c r="D694" s="79"/>
      <c r="E694" s="79"/>
      <c r="F694" s="79"/>
      <c r="G694" s="80"/>
      <c r="H694" s="79"/>
      <c r="I694" s="79"/>
      <c r="J694" s="79"/>
      <c r="K694" s="79"/>
      <c r="L694" s="81"/>
      <c r="M694" s="81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</row>
    <row r="695" spans="1:33" ht="19.5" customHeight="1" x14ac:dyDescent="0.25">
      <c r="A695" s="79"/>
      <c r="B695" s="79"/>
      <c r="C695" s="79"/>
      <c r="D695" s="79"/>
      <c r="E695" s="79"/>
      <c r="F695" s="79"/>
      <c r="G695" s="80"/>
      <c r="H695" s="79"/>
      <c r="I695" s="79"/>
      <c r="J695" s="79"/>
      <c r="K695" s="79"/>
      <c r="L695" s="81"/>
      <c r="M695" s="81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</row>
    <row r="696" spans="1:33" ht="19.5" customHeight="1" x14ac:dyDescent="0.25">
      <c r="A696" s="79"/>
      <c r="B696" s="79"/>
      <c r="C696" s="79"/>
      <c r="D696" s="79"/>
      <c r="E696" s="79"/>
      <c r="F696" s="79"/>
      <c r="G696" s="80"/>
      <c r="H696" s="79"/>
      <c r="I696" s="79"/>
      <c r="J696" s="79"/>
      <c r="K696" s="79"/>
      <c r="L696" s="81"/>
      <c r="M696" s="81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</row>
    <row r="697" spans="1:33" ht="19.5" customHeight="1" x14ac:dyDescent="0.25">
      <c r="A697" s="79"/>
      <c r="B697" s="79"/>
      <c r="C697" s="79"/>
      <c r="D697" s="79"/>
      <c r="E697" s="79"/>
      <c r="F697" s="79"/>
      <c r="G697" s="80"/>
      <c r="H697" s="79"/>
      <c r="I697" s="79"/>
      <c r="J697" s="79"/>
      <c r="K697" s="79"/>
      <c r="L697" s="81"/>
      <c r="M697" s="81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</row>
    <row r="698" spans="1:33" ht="19.5" customHeight="1" x14ac:dyDescent="0.25">
      <c r="A698" s="79"/>
      <c r="B698" s="79"/>
      <c r="C698" s="79"/>
      <c r="D698" s="79"/>
      <c r="E698" s="79"/>
      <c r="F698" s="79"/>
      <c r="G698" s="80"/>
      <c r="H698" s="79"/>
      <c r="I698" s="79"/>
      <c r="J698" s="79"/>
      <c r="K698" s="79"/>
      <c r="L698" s="81"/>
      <c r="M698" s="81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</row>
    <row r="699" spans="1:33" ht="19.5" customHeight="1" x14ac:dyDescent="0.25">
      <c r="A699" s="79"/>
      <c r="B699" s="79"/>
      <c r="C699" s="79"/>
      <c r="D699" s="79"/>
      <c r="E699" s="79"/>
      <c r="F699" s="79"/>
      <c r="G699" s="80"/>
      <c r="H699" s="79"/>
      <c r="I699" s="79"/>
      <c r="J699" s="79"/>
      <c r="K699" s="79"/>
      <c r="L699" s="81"/>
      <c r="M699" s="81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</row>
    <row r="700" spans="1:33" ht="19.5" customHeight="1" x14ac:dyDescent="0.25">
      <c r="A700" s="79"/>
      <c r="B700" s="79"/>
      <c r="C700" s="79"/>
      <c r="D700" s="79"/>
      <c r="E700" s="79"/>
      <c r="F700" s="79"/>
      <c r="G700" s="80"/>
      <c r="H700" s="79"/>
      <c r="I700" s="79"/>
      <c r="J700" s="79"/>
      <c r="K700" s="79"/>
      <c r="L700" s="81"/>
      <c r="M700" s="81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</row>
    <row r="701" spans="1:33" ht="19.5" customHeight="1" x14ac:dyDescent="0.25">
      <c r="A701" s="79"/>
      <c r="B701" s="79"/>
      <c r="C701" s="79"/>
      <c r="D701" s="79"/>
      <c r="E701" s="79"/>
      <c r="F701" s="79"/>
      <c r="G701" s="80"/>
      <c r="H701" s="79"/>
      <c r="I701" s="79"/>
      <c r="J701" s="79"/>
      <c r="K701" s="79"/>
      <c r="L701" s="81"/>
      <c r="M701" s="81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</row>
    <row r="702" spans="1:33" ht="19.5" customHeight="1" x14ac:dyDescent="0.25">
      <c r="A702" s="79"/>
      <c r="B702" s="79"/>
      <c r="C702" s="79"/>
      <c r="D702" s="79"/>
      <c r="E702" s="79"/>
      <c r="F702" s="79"/>
      <c r="G702" s="80"/>
      <c r="H702" s="79"/>
      <c r="I702" s="79"/>
      <c r="J702" s="79"/>
      <c r="K702" s="79"/>
      <c r="L702" s="81"/>
      <c r="M702" s="81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</row>
    <row r="703" spans="1:33" ht="19.5" customHeight="1" x14ac:dyDescent="0.25">
      <c r="A703" s="79"/>
      <c r="B703" s="79"/>
      <c r="C703" s="79"/>
      <c r="D703" s="79"/>
      <c r="E703" s="79"/>
      <c r="F703" s="79"/>
      <c r="G703" s="80"/>
      <c r="H703" s="79"/>
      <c r="I703" s="79"/>
      <c r="J703" s="79"/>
      <c r="K703" s="79"/>
      <c r="L703" s="81"/>
      <c r="M703" s="81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</row>
    <row r="704" spans="1:33" ht="19.5" customHeight="1" x14ac:dyDescent="0.25">
      <c r="A704" s="79"/>
      <c r="B704" s="79"/>
      <c r="C704" s="79"/>
      <c r="D704" s="79"/>
      <c r="E704" s="79"/>
      <c r="F704" s="79"/>
      <c r="G704" s="80"/>
      <c r="H704" s="79"/>
      <c r="I704" s="79"/>
      <c r="J704" s="79"/>
      <c r="K704" s="79"/>
      <c r="L704" s="81"/>
      <c r="M704" s="81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</row>
    <row r="705" spans="1:33" ht="19.5" customHeight="1" x14ac:dyDescent="0.25">
      <c r="A705" s="79"/>
      <c r="B705" s="79"/>
      <c r="C705" s="79"/>
      <c r="D705" s="79"/>
      <c r="E705" s="79"/>
      <c r="F705" s="79"/>
      <c r="G705" s="80"/>
      <c r="H705" s="79"/>
      <c r="I705" s="79"/>
      <c r="J705" s="79"/>
      <c r="K705" s="79"/>
      <c r="L705" s="81"/>
      <c r="M705" s="81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</row>
    <row r="706" spans="1:33" ht="19.5" customHeight="1" x14ac:dyDescent="0.25">
      <c r="A706" s="79"/>
      <c r="B706" s="79"/>
      <c r="C706" s="79"/>
      <c r="D706" s="79"/>
      <c r="E706" s="79"/>
      <c r="F706" s="79"/>
      <c r="G706" s="80"/>
      <c r="H706" s="79"/>
      <c r="I706" s="79"/>
      <c r="J706" s="79"/>
      <c r="K706" s="79"/>
      <c r="L706" s="81"/>
      <c r="M706" s="81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</row>
    <row r="707" spans="1:33" ht="19.5" customHeight="1" x14ac:dyDescent="0.25">
      <c r="A707" s="79"/>
      <c r="B707" s="79"/>
      <c r="C707" s="79"/>
      <c r="D707" s="79"/>
      <c r="E707" s="79"/>
      <c r="F707" s="79"/>
      <c r="G707" s="80"/>
      <c r="H707" s="79"/>
      <c r="I707" s="79"/>
      <c r="J707" s="79"/>
      <c r="K707" s="79"/>
      <c r="L707" s="81"/>
      <c r="M707" s="81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</row>
    <row r="708" spans="1:33" ht="19.5" customHeight="1" x14ac:dyDescent="0.25">
      <c r="A708" s="79"/>
      <c r="B708" s="79"/>
      <c r="C708" s="79"/>
      <c r="D708" s="79"/>
      <c r="E708" s="79"/>
      <c r="F708" s="79"/>
      <c r="G708" s="80"/>
      <c r="H708" s="79"/>
      <c r="I708" s="79"/>
      <c r="J708" s="79"/>
      <c r="K708" s="79"/>
      <c r="L708" s="81"/>
      <c r="M708" s="81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</row>
    <row r="709" spans="1:33" ht="19.5" customHeight="1" x14ac:dyDescent="0.25">
      <c r="A709" s="79"/>
      <c r="B709" s="79"/>
      <c r="C709" s="79"/>
      <c r="D709" s="79"/>
      <c r="E709" s="79"/>
      <c r="F709" s="79"/>
      <c r="G709" s="80"/>
      <c r="H709" s="79"/>
      <c r="I709" s="79"/>
      <c r="J709" s="79"/>
      <c r="K709" s="79"/>
      <c r="L709" s="81"/>
      <c r="M709" s="81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</row>
    <row r="710" spans="1:33" ht="19.5" customHeight="1" x14ac:dyDescent="0.25">
      <c r="A710" s="79"/>
      <c r="B710" s="79"/>
      <c r="C710" s="79"/>
      <c r="D710" s="79"/>
      <c r="E710" s="79"/>
      <c r="F710" s="79"/>
      <c r="G710" s="80"/>
      <c r="H710" s="79"/>
      <c r="I710" s="79"/>
      <c r="J710" s="79"/>
      <c r="K710" s="79"/>
      <c r="L710" s="81"/>
      <c r="M710" s="81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</row>
    <row r="711" spans="1:33" ht="19.5" customHeight="1" x14ac:dyDescent="0.25">
      <c r="A711" s="79"/>
      <c r="B711" s="79"/>
      <c r="C711" s="79"/>
      <c r="D711" s="79"/>
      <c r="E711" s="79"/>
      <c r="F711" s="79"/>
      <c r="G711" s="80"/>
      <c r="H711" s="79"/>
      <c r="I711" s="79"/>
      <c r="J711" s="79"/>
      <c r="K711" s="79"/>
      <c r="L711" s="81"/>
      <c r="M711" s="81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</row>
    <row r="712" spans="1:33" ht="19.5" customHeight="1" x14ac:dyDescent="0.25">
      <c r="A712" s="79"/>
      <c r="B712" s="79"/>
      <c r="C712" s="79"/>
      <c r="D712" s="79"/>
      <c r="E712" s="79"/>
      <c r="F712" s="79"/>
      <c r="G712" s="80"/>
      <c r="H712" s="79"/>
      <c r="I712" s="79"/>
      <c r="J712" s="79"/>
      <c r="K712" s="79"/>
      <c r="L712" s="81"/>
      <c r="M712" s="81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</row>
    <row r="713" spans="1:33" ht="19.5" customHeight="1" x14ac:dyDescent="0.25">
      <c r="A713" s="79"/>
      <c r="B713" s="79"/>
      <c r="C713" s="79"/>
      <c r="D713" s="79"/>
      <c r="E713" s="79"/>
      <c r="F713" s="79"/>
      <c r="G713" s="80"/>
      <c r="H713" s="79"/>
      <c r="I713" s="79"/>
      <c r="J713" s="79"/>
      <c r="K713" s="79"/>
      <c r="L713" s="81"/>
      <c r="M713" s="81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</row>
    <row r="714" spans="1:33" ht="19.5" customHeight="1" x14ac:dyDescent="0.25">
      <c r="A714" s="79"/>
      <c r="B714" s="79"/>
      <c r="C714" s="79"/>
      <c r="D714" s="79"/>
      <c r="E714" s="79"/>
      <c r="F714" s="79"/>
      <c r="G714" s="80"/>
      <c r="H714" s="79"/>
      <c r="I714" s="79"/>
      <c r="J714" s="79"/>
      <c r="K714" s="79"/>
      <c r="L714" s="81"/>
      <c r="M714" s="81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</row>
    <row r="715" spans="1:33" ht="19.5" customHeight="1" x14ac:dyDescent="0.25">
      <c r="A715" s="79"/>
      <c r="B715" s="79"/>
      <c r="C715" s="79"/>
      <c r="D715" s="79"/>
      <c r="E715" s="79"/>
      <c r="F715" s="79"/>
      <c r="G715" s="80"/>
      <c r="H715" s="79"/>
      <c r="I715" s="79"/>
      <c r="J715" s="79"/>
      <c r="K715" s="79"/>
      <c r="L715" s="81"/>
      <c r="M715" s="81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</row>
    <row r="716" spans="1:33" ht="19.5" customHeight="1" x14ac:dyDescent="0.25">
      <c r="A716" s="79"/>
      <c r="B716" s="79"/>
      <c r="C716" s="79"/>
      <c r="D716" s="79"/>
      <c r="E716" s="79"/>
      <c r="F716" s="79"/>
      <c r="G716" s="80"/>
      <c r="H716" s="79"/>
      <c r="I716" s="79"/>
      <c r="J716" s="79"/>
      <c r="K716" s="79"/>
      <c r="L716" s="81"/>
      <c r="M716" s="81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</row>
    <row r="717" spans="1:33" ht="19.5" customHeight="1" x14ac:dyDescent="0.25">
      <c r="A717" s="79"/>
      <c r="B717" s="79"/>
      <c r="C717" s="79"/>
      <c r="D717" s="79"/>
      <c r="E717" s="79"/>
      <c r="F717" s="79"/>
      <c r="G717" s="80"/>
      <c r="H717" s="79"/>
      <c r="I717" s="79"/>
      <c r="J717" s="79"/>
      <c r="K717" s="79"/>
      <c r="L717" s="81"/>
      <c r="M717" s="81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</row>
    <row r="718" spans="1:33" ht="19.5" customHeight="1" x14ac:dyDescent="0.25">
      <c r="A718" s="79"/>
      <c r="B718" s="79"/>
      <c r="C718" s="79"/>
      <c r="D718" s="79"/>
      <c r="E718" s="79"/>
      <c r="F718" s="79"/>
      <c r="G718" s="80"/>
      <c r="H718" s="79"/>
      <c r="I718" s="79"/>
      <c r="J718" s="79"/>
      <c r="K718" s="79"/>
      <c r="L718" s="81"/>
      <c r="M718" s="81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</row>
    <row r="719" spans="1:33" ht="19.5" customHeight="1" x14ac:dyDescent="0.25">
      <c r="A719" s="79"/>
      <c r="B719" s="79"/>
      <c r="C719" s="79"/>
      <c r="D719" s="79"/>
      <c r="E719" s="79"/>
      <c r="F719" s="79"/>
      <c r="G719" s="80"/>
      <c r="H719" s="79"/>
      <c r="I719" s="79"/>
      <c r="J719" s="79"/>
      <c r="K719" s="79"/>
      <c r="L719" s="81"/>
      <c r="M719" s="81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</row>
    <row r="720" spans="1:33" ht="19.5" customHeight="1" x14ac:dyDescent="0.25">
      <c r="A720" s="79"/>
      <c r="B720" s="79"/>
      <c r="C720" s="79"/>
      <c r="D720" s="79"/>
      <c r="E720" s="79"/>
      <c r="F720" s="79"/>
      <c r="G720" s="80"/>
      <c r="H720" s="79"/>
      <c r="I720" s="79"/>
      <c r="J720" s="79"/>
      <c r="K720" s="79"/>
      <c r="L720" s="81"/>
      <c r="M720" s="81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</row>
    <row r="721" spans="1:33" ht="19.5" customHeight="1" x14ac:dyDescent="0.25">
      <c r="A721" s="79"/>
      <c r="B721" s="79"/>
      <c r="C721" s="79"/>
      <c r="D721" s="79"/>
      <c r="E721" s="79"/>
      <c r="F721" s="79"/>
      <c r="G721" s="80"/>
      <c r="H721" s="79"/>
      <c r="I721" s="79"/>
      <c r="J721" s="79"/>
      <c r="K721" s="79"/>
      <c r="L721" s="81"/>
      <c r="M721" s="81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</row>
    <row r="722" spans="1:33" ht="19.5" customHeight="1" x14ac:dyDescent="0.25">
      <c r="A722" s="79"/>
      <c r="B722" s="79"/>
      <c r="C722" s="79"/>
      <c r="D722" s="79"/>
      <c r="E722" s="79"/>
      <c r="F722" s="79"/>
      <c r="G722" s="80"/>
      <c r="H722" s="79"/>
      <c r="I722" s="79"/>
      <c r="J722" s="79"/>
      <c r="K722" s="79"/>
      <c r="L722" s="81"/>
      <c r="M722" s="81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</row>
    <row r="723" spans="1:33" ht="19.5" customHeight="1" x14ac:dyDescent="0.25">
      <c r="A723" s="79"/>
      <c r="B723" s="79"/>
      <c r="C723" s="79"/>
      <c r="D723" s="79"/>
      <c r="E723" s="79"/>
      <c r="F723" s="79"/>
      <c r="G723" s="80"/>
      <c r="H723" s="79"/>
      <c r="I723" s="79"/>
      <c r="J723" s="79"/>
      <c r="K723" s="79"/>
      <c r="L723" s="81"/>
      <c r="M723" s="81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</row>
    <row r="724" spans="1:33" ht="19.5" customHeight="1" x14ac:dyDescent="0.25">
      <c r="A724" s="79"/>
      <c r="B724" s="79"/>
      <c r="C724" s="79"/>
      <c r="D724" s="79"/>
      <c r="E724" s="79"/>
      <c r="F724" s="79"/>
      <c r="G724" s="80"/>
      <c r="H724" s="79"/>
      <c r="I724" s="79"/>
      <c r="J724" s="79"/>
      <c r="K724" s="79"/>
      <c r="L724" s="81"/>
      <c r="M724" s="81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</row>
    <row r="725" spans="1:33" ht="19.5" customHeight="1" x14ac:dyDescent="0.25">
      <c r="A725" s="79"/>
      <c r="B725" s="79"/>
      <c r="C725" s="79"/>
      <c r="D725" s="79"/>
      <c r="E725" s="79"/>
      <c r="F725" s="79"/>
      <c r="G725" s="80"/>
      <c r="H725" s="79"/>
      <c r="I725" s="79"/>
      <c r="J725" s="79"/>
      <c r="K725" s="79"/>
      <c r="L725" s="81"/>
      <c r="M725" s="81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</row>
    <row r="726" spans="1:33" ht="19.5" customHeight="1" x14ac:dyDescent="0.25">
      <c r="A726" s="79"/>
      <c r="B726" s="79"/>
      <c r="C726" s="79"/>
      <c r="D726" s="79"/>
      <c r="E726" s="79"/>
      <c r="F726" s="79"/>
      <c r="G726" s="80"/>
      <c r="H726" s="79"/>
      <c r="I726" s="79"/>
      <c r="J726" s="79"/>
      <c r="K726" s="79"/>
      <c r="L726" s="81"/>
      <c r="M726" s="81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</row>
    <row r="727" spans="1:33" ht="19.5" customHeight="1" x14ac:dyDescent="0.25">
      <c r="A727" s="79"/>
      <c r="B727" s="79"/>
      <c r="C727" s="79"/>
      <c r="D727" s="79"/>
      <c r="E727" s="79"/>
      <c r="F727" s="79"/>
      <c r="G727" s="80"/>
      <c r="H727" s="79"/>
      <c r="I727" s="79"/>
      <c r="J727" s="79"/>
      <c r="K727" s="79"/>
      <c r="L727" s="81"/>
      <c r="M727" s="81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</row>
    <row r="728" spans="1:33" ht="19.5" customHeight="1" x14ac:dyDescent="0.25">
      <c r="A728" s="79"/>
      <c r="B728" s="79"/>
      <c r="C728" s="79"/>
      <c r="D728" s="79"/>
      <c r="E728" s="79"/>
      <c r="F728" s="79"/>
      <c r="G728" s="80"/>
      <c r="H728" s="79"/>
      <c r="I728" s="79"/>
      <c r="J728" s="79"/>
      <c r="K728" s="79"/>
      <c r="L728" s="81"/>
      <c r="M728" s="81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</row>
    <row r="729" spans="1:33" ht="19.5" customHeight="1" x14ac:dyDescent="0.25">
      <c r="A729" s="79"/>
      <c r="B729" s="79"/>
      <c r="C729" s="79"/>
      <c r="D729" s="79"/>
      <c r="E729" s="79"/>
      <c r="F729" s="79"/>
      <c r="G729" s="80"/>
      <c r="H729" s="79"/>
      <c r="I729" s="79"/>
      <c r="J729" s="79"/>
      <c r="K729" s="79"/>
      <c r="L729" s="81"/>
      <c r="M729" s="81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</row>
    <row r="730" spans="1:33" ht="19.5" customHeight="1" x14ac:dyDescent="0.25">
      <c r="A730" s="79"/>
      <c r="B730" s="79"/>
      <c r="C730" s="79"/>
      <c r="D730" s="79"/>
      <c r="E730" s="79"/>
      <c r="F730" s="79"/>
      <c r="G730" s="80"/>
      <c r="H730" s="79"/>
      <c r="I730" s="79"/>
      <c r="J730" s="79"/>
      <c r="K730" s="79"/>
      <c r="L730" s="81"/>
      <c r="M730" s="81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</row>
    <row r="731" spans="1:33" ht="19.5" customHeight="1" x14ac:dyDescent="0.25">
      <c r="A731" s="79"/>
      <c r="B731" s="79"/>
      <c r="C731" s="79"/>
      <c r="D731" s="79"/>
      <c r="E731" s="79"/>
      <c r="F731" s="79"/>
      <c r="G731" s="80"/>
      <c r="H731" s="79"/>
      <c r="I731" s="79"/>
      <c r="J731" s="79"/>
      <c r="K731" s="79"/>
      <c r="L731" s="81"/>
      <c r="M731" s="81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</row>
    <row r="732" spans="1:33" ht="19.5" customHeight="1" x14ac:dyDescent="0.25">
      <c r="A732" s="79"/>
      <c r="B732" s="79"/>
      <c r="C732" s="79"/>
      <c r="D732" s="79"/>
      <c r="E732" s="79"/>
      <c r="F732" s="79"/>
      <c r="G732" s="80"/>
      <c r="H732" s="79"/>
      <c r="I732" s="79"/>
      <c r="J732" s="79"/>
      <c r="K732" s="79"/>
      <c r="L732" s="81"/>
      <c r="M732" s="81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</row>
    <row r="733" spans="1:33" ht="19.5" customHeight="1" x14ac:dyDescent="0.25">
      <c r="A733" s="79"/>
      <c r="B733" s="79"/>
      <c r="C733" s="79"/>
      <c r="D733" s="79"/>
      <c r="E733" s="79"/>
      <c r="F733" s="79"/>
      <c r="G733" s="80"/>
      <c r="H733" s="79"/>
      <c r="I733" s="79"/>
      <c r="J733" s="79"/>
      <c r="K733" s="79"/>
      <c r="L733" s="81"/>
      <c r="M733" s="81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</row>
    <row r="734" spans="1:33" ht="19.5" customHeight="1" x14ac:dyDescent="0.25">
      <c r="A734" s="79"/>
      <c r="B734" s="79"/>
      <c r="C734" s="79"/>
      <c r="D734" s="79"/>
      <c r="E734" s="79"/>
      <c r="F734" s="79"/>
      <c r="G734" s="80"/>
      <c r="H734" s="79"/>
      <c r="I734" s="79"/>
      <c r="J734" s="79"/>
      <c r="K734" s="79"/>
      <c r="L734" s="81"/>
      <c r="M734" s="81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</row>
    <row r="735" spans="1:33" ht="19.5" customHeight="1" x14ac:dyDescent="0.25">
      <c r="A735" s="79"/>
      <c r="B735" s="79"/>
      <c r="C735" s="79"/>
      <c r="D735" s="79"/>
      <c r="E735" s="79"/>
      <c r="F735" s="79"/>
      <c r="G735" s="80"/>
      <c r="H735" s="79"/>
      <c r="I735" s="79"/>
      <c r="J735" s="79"/>
      <c r="K735" s="79"/>
      <c r="L735" s="81"/>
      <c r="M735" s="81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</row>
    <row r="736" spans="1:33" ht="19.5" customHeight="1" x14ac:dyDescent="0.25">
      <c r="A736" s="79"/>
      <c r="B736" s="79"/>
      <c r="C736" s="79"/>
      <c r="D736" s="79"/>
      <c r="E736" s="79"/>
      <c r="F736" s="79"/>
      <c r="G736" s="80"/>
      <c r="H736" s="79"/>
      <c r="I736" s="79"/>
      <c r="J736" s="79"/>
      <c r="K736" s="79"/>
      <c r="L736" s="81"/>
      <c r="M736" s="81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</row>
    <row r="737" spans="1:33" ht="19.5" customHeight="1" x14ac:dyDescent="0.25">
      <c r="A737" s="79"/>
      <c r="B737" s="79"/>
      <c r="C737" s="79"/>
      <c r="D737" s="79"/>
      <c r="E737" s="79"/>
      <c r="F737" s="79"/>
      <c r="G737" s="80"/>
      <c r="H737" s="79"/>
      <c r="I737" s="79"/>
      <c r="J737" s="79"/>
      <c r="K737" s="79"/>
      <c r="L737" s="81"/>
      <c r="M737" s="81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</row>
    <row r="738" spans="1:33" ht="19.5" customHeight="1" x14ac:dyDescent="0.25">
      <c r="A738" s="79"/>
      <c r="B738" s="79"/>
      <c r="C738" s="79"/>
      <c r="D738" s="79"/>
      <c r="E738" s="79"/>
      <c r="F738" s="79"/>
      <c r="G738" s="80"/>
      <c r="H738" s="79"/>
      <c r="I738" s="79"/>
      <c r="J738" s="79"/>
      <c r="K738" s="79"/>
      <c r="L738" s="81"/>
      <c r="M738" s="81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</row>
    <row r="739" spans="1:33" ht="19.5" customHeight="1" x14ac:dyDescent="0.25">
      <c r="A739" s="79"/>
      <c r="B739" s="79"/>
      <c r="C739" s="79"/>
      <c r="D739" s="79"/>
      <c r="E739" s="79"/>
      <c r="F739" s="79"/>
      <c r="G739" s="80"/>
      <c r="H739" s="79"/>
      <c r="I739" s="79"/>
      <c r="J739" s="79"/>
      <c r="K739" s="79"/>
      <c r="L739" s="81"/>
      <c r="M739" s="81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</row>
    <row r="740" spans="1:33" ht="19.5" customHeight="1" x14ac:dyDescent="0.25">
      <c r="A740" s="79"/>
      <c r="B740" s="79"/>
      <c r="C740" s="79"/>
      <c r="D740" s="79"/>
      <c r="E740" s="79"/>
      <c r="F740" s="79"/>
      <c r="G740" s="80"/>
      <c r="H740" s="79"/>
      <c r="I740" s="79"/>
      <c r="J740" s="79"/>
      <c r="K740" s="79"/>
      <c r="L740" s="81"/>
      <c r="M740" s="81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</row>
    <row r="741" spans="1:33" ht="19.5" customHeight="1" x14ac:dyDescent="0.25">
      <c r="A741" s="79"/>
      <c r="B741" s="79"/>
      <c r="C741" s="79"/>
      <c r="D741" s="79"/>
      <c r="E741" s="79"/>
      <c r="F741" s="79"/>
      <c r="G741" s="80"/>
      <c r="H741" s="79"/>
      <c r="I741" s="79"/>
      <c r="J741" s="79"/>
      <c r="K741" s="79"/>
      <c r="L741" s="81"/>
      <c r="M741" s="81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</row>
    <row r="742" spans="1:33" ht="19.5" customHeight="1" x14ac:dyDescent="0.25">
      <c r="A742" s="79"/>
      <c r="B742" s="79"/>
      <c r="C742" s="79"/>
      <c r="D742" s="79"/>
      <c r="E742" s="79"/>
      <c r="F742" s="79"/>
      <c r="G742" s="80"/>
      <c r="H742" s="79"/>
      <c r="I742" s="79"/>
      <c r="J742" s="79"/>
      <c r="K742" s="79"/>
      <c r="L742" s="81"/>
      <c r="M742" s="81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</row>
    <row r="743" spans="1:33" ht="19.5" customHeight="1" x14ac:dyDescent="0.25">
      <c r="A743" s="79"/>
      <c r="B743" s="79"/>
      <c r="C743" s="79"/>
      <c r="D743" s="79"/>
      <c r="E743" s="79"/>
      <c r="F743" s="79"/>
      <c r="G743" s="80"/>
      <c r="H743" s="79"/>
      <c r="I743" s="79"/>
      <c r="J743" s="79"/>
      <c r="K743" s="79"/>
      <c r="L743" s="81"/>
      <c r="M743" s="81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</row>
    <row r="744" spans="1:33" ht="19.5" customHeight="1" x14ac:dyDescent="0.25">
      <c r="A744" s="79"/>
      <c r="B744" s="79"/>
      <c r="C744" s="79"/>
      <c r="D744" s="79"/>
      <c r="E744" s="79"/>
      <c r="F744" s="79"/>
      <c r="G744" s="80"/>
      <c r="H744" s="79"/>
      <c r="I744" s="79"/>
      <c r="J744" s="79"/>
      <c r="K744" s="79"/>
      <c r="L744" s="81"/>
      <c r="M744" s="81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</row>
    <row r="745" spans="1:33" ht="19.5" customHeight="1" x14ac:dyDescent="0.25">
      <c r="A745" s="79"/>
      <c r="B745" s="79"/>
      <c r="C745" s="79"/>
      <c r="D745" s="79"/>
      <c r="E745" s="79"/>
      <c r="F745" s="79"/>
      <c r="G745" s="80"/>
      <c r="H745" s="79"/>
      <c r="I745" s="79"/>
      <c r="J745" s="79"/>
      <c r="K745" s="79"/>
      <c r="L745" s="81"/>
      <c r="M745" s="81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</row>
    <row r="746" spans="1:33" ht="19.5" customHeight="1" x14ac:dyDescent="0.25">
      <c r="A746" s="79"/>
      <c r="B746" s="79"/>
      <c r="C746" s="79"/>
      <c r="D746" s="79"/>
      <c r="E746" s="79"/>
      <c r="F746" s="79"/>
      <c r="G746" s="80"/>
      <c r="H746" s="79"/>
      <c r="I746" s="79"/>
      <c r="J746" s="79"/>
      <c r="K746" s="79"/>
      <c r="L746" s="81"/>
      <c r="M746" s="81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</row>
    <row r="747" spans="1:33" ht="19.5" customHeight="1" x14ac:dyDescent="0.25">
      <c r="A747" s="79"/>
      <c r="B747" s="79"/>
      <c r="C747" s="79"/>
      <c r="D747" s="79"/>
      <c r="E747" s="79"/>
      <c r="F747" s="79"/>
      <c r="G747" s="80"/>
      <c r="H747" s="79"/>
      <c r="I747" s="79"/>
      <c r="J747" s="79"/>
      <c r="K747" s="79"/>
      <c r="L747" s="81"/>
      <c r="M747" s="81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</row>
    <row r="748" spans="1:33" ht="19.5" customHeight="1" x14ac:dyDescent="0.25">
      <c r="A748" s="79"/>
      <c r="B748" s="79"/>
      <c r="C748" s="79"/>
      <c r="D748" s="79"/>
      <c r="E748" s="79"/>
      <c r="F748" s="79"/>
      <c r="G748" s="80"/>
      <c r="H748" s="79"/>
      <c r="I748" s="79"/>
      <c r="J748" s="79"/>
      <c r="K748" s="79"/>
      <c r="L748" s="81"/>
      <c r="M748" s="81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</row>
    <row r="749" spans="1:33" ht="19.5" customHeight="1" x14ac:dyDescent="0.25">
      <c r="A749" s="79"/>
      <c r="B749" s="79"/>
      <c r="C749" s="79"/>
      <c r="D749" s="79"/>
      <c r="E749" s="79"/>
      <c r="F749" s="79"/>
      <c r="G749" s="80"/>
      <c r="H749" s="79"/>
      <c r="I749" s="79"/>
      <c r="J749" s="79"/>
      <c r="K749" s="79"/>
      <c r="L749" s="81"/>
      <c r="M749" s="81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</row>
    <row r="750" spans="1:33" ht="19.5" customHeight="1" x14ac:dyDescent="0.25">
      <c r="A750" s="79"/>
      <c r="B750" s="79"/>
      <c r="C750" s="79"/>
      <c r="D750" s="79"/>
      <c r="E750" s="79"/>
      <c r="F750" s="79"/>
      <c r="G750" s="80"/>
      <c r="H750" s="79"/>
      <c r="I750" s="79"/>
      <c r="J750" s="79"/>
      <c r="K750" s="79"/>
      <c r="L750" s="81"/>
      <c r="M750" s="81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</row>
    <row r="751" spans="1:33" ht="19.5" customHeight="1" x14ac:dyDescent="0.25">
      <c r="A751" s="79"/>
      <c r="B751" s="79"/>
      <c r="C751" s="79"/>
      <c r="D751" s="79"/>
      <c r="E751" s="79"/>
      <c r="F751" s="79"/>
      <c r="G751" s="80"/>
      <c r="H751" s="79"/>
      <c r="I751" s="79"/>
      <c r="J751" s="79"/>
      <c r="K751" s="79"/>
      <c r="L751" s="81"/>
      <c r="M751" s="81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</row>
    <row r="752" spans="1:33" ht="19.5" customHeight="1" x14ac:dyDescent="0.25">
      <c r="A752" s="79"/>
      <c r="B752" s="79"/>
      <c r="C752" s="79"/>
      <c r="D752" s="79"/>
      <c r="E752" s="79"/>
      <c r="F752" s="79"/>
      <c r="G752" s="80"/>
      <c r="H752" s="79"/>
      <c r="I752" s="79"/>
      <c r="J752" s="79"/>
      <c r="K752" s="79"/>
      <c r="L752" s="81"/>
      <c r="M752" s="81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</row>
    <row r="753" spans="1:33" ht="19.5" customHeight="1" x14ac:dyDescent="0.25">
      <c r="A753" s="79"/>
      <c r="B753" s="79"/>
      <c r="C753" s="79"/>
      <c r="D753" s="79"/>
      <c r="E753" s="79"/>
      <c r="F753" s="79"/>
      <c r="G753" s="80"/>
      <c r="H753" s="79"/>
      <c r="I753" s="79"/>
      <c r="J753" s="79"/>
      <c r="K753" s="79"/>
      <c r="L753" s="81"/>
      <c r="M753" s="81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</row>
    <row r="754" spans="1:33" ht="19.5" customHeight="1" x14ac:dyDescent="0.25">
      <c r="A754" s="79"/>
      <c r="B754" s="79"/>
      <c r="C754" s="79"/>
      <c r="D754" s="79"/>
      <c r="E754" s="79"/>
      <c r="F754" s="79"/>
      <c r="G754" s="80"/>
      <c r="H754" s="79"/>
      <c r="I754" s="79"/>
      <c r="J754" s="79"/>
      <c r="K754" s="79"/>
      <c r="L754" s="81"/>
      <c r="M754" s="81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</row>
    <row r="755" spans="1:33" ht="19.5" customHeight="1" x14ac:dyDescent="0.25">
      <c r="A755" s="79"/>
      <c r="B755" s="79"/>
      <c r="C755" s="79"/>
      <c r="D755" s="79"/>
      <c r="E755" s="79"/>
      <c r="F755" s="79"/>
      <c r="G755" s="80"/>
      <c r="H755" s="79"/>
      <c r="I755" s="79"/>
      <c r="J755" s="79"/>
      <c r="K755" s="79"/>
      <c r="L755" s="81"/>
      <c r="M755" s="81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</row>
    <row r="756" spans="1:33" ht="19.5" customHeight="1" x14ac:dyDescent="0.25">
      <c r="A756" s="79"/>
      <c r="B756" s="79"/>
      <c r="C756" s="79"/>
      <c r="D756" s="79"/>
      <c r="E756" s="79"/>
      <c r="F756" s="79"/>
      <c r="G756" s="80"/>
      <c r="H756" s="79"/>
      <c r="I756" s="79"/>
      <c r="J756" s="79"/>
      <c r="K756" s="79"/>
      <c r="L756" s="81"/>
      <c r="M756" s="81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</row>
    <row r="757" spans="1:33" ht="19.5" customHeight="1" x14ac:dyDescent="0.25">
      <c r="A757" s="79"/>
      <c r="B757" s="79"/>
      <c r="C757" s="79"/>
      <c r="D757" s="79"/>
      <c r="E757" s="79"/>
      <c r="F757" s="79"/>
      <c r="G757" s="80"/>
      <c r="H757" s="79"/>
      <c r="I757" s="79"/>
      <c r="J757" s="79"/>
      <c r="K757" s="79"/>
      <c r="L757" s="81"/>
      <c r="M757" s="81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</row>
    <row r="758" spans="1:33" ht="19.5" customHeight="1" x14ac:dyDescent="0.25">
      <c r="A758" s="79"/>
      <c r="B758" s="79"/>
      <c r="C758" s="79"/>
      <c r="D758" s="79"/>
      <c r="E758" s="79"/>
      <c r="F758" s="79"/>
      <c r="G758" s="80"/>
      <c r="H758" s="79"/>
      <c r="I758" s="79"/>
      <c r="J758" s="79"/>
      <c r="K758" s="79"/>
      <c r="L758" s="81"/>
      <c r="M758" s="81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</row>
    <row r="759" spans="1:33" ht="19.5" customHeight="1" x14ac:dyDescent="0.25">
      <c r="A759" s="79"/>
      <c r="B759" s="79"/>
      <c r="C759" s="79"/>
      <c r="D759" s="79"/>
      <c r="E759" s="79"/>
      <c r="F759" s="79"/>
      <c r="G759" s="80"/>
      <c r="H759" s="79"/>
      <c r="I759" s="79"/>
      <c r="J759" s="79"/>
      <c r="K759" s="79"/>
      <c r="L759" s="81"/>
      <c r="M759" s="81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</row>
    <row r="760" spans="1:33" ht="19.5" customHeight="1" x14ac:dyDescent="0.25">
      <c r="A760" s="79"/>
      <c r="B760" s="79"/>
      <c r="C760" s="79"/>
      <c r="D760" s="79"/>
      <c r="E760" s="79"/>
      <c r="F760" s="79"/>
      <c r="G760" s="80"/>
      <c r="H760" s="79"/>
      <c r="I760" s="79"/>
      <c r="J760" s="79"/>
      <c r="K760" s="79"/>
      <c r="L760" s="81"/>
      <c r="M760" s="81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</row>
    <row r="761" spans="1:33" ht="19.5" customHeight="1" x14ac:dyDescent="0.25">
      <c r="A761" s="79"/>
      <c r="B761" s="79"/>
      <c r="C761" s="79"/>
      <c r="D761" s="79"/>
      <c r="E761" s="79"/>
      <c r="F761" s="79"/>
      <c r="G761" s="80"/>
      <c r="H761" s="79"/>
      <c r="I761" s="79"/>
      <c r="J761" s="79"/>
      <c r="K761" s="79"/>
      <c r="L761" s="81"/>
      <c r="M761" s="81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</row>
    <row r="762" spans="1:33" ht="19.5" customHeight="1" x14ac:dyDescent="0.25">
      <c r="A762" s="79"/>
      <c r="B762" s="79"/>
      <c r="C762" s="79"/>
      <c r="D762" s="79"/>
      <c r="E762" s="79"/>
      <c r="F762" s="79"/>
      <c r="G762" s="80"/>
      <c r="H762" s="79"/>
      <c r="I762" s="79"/>
      <c r="J762" s="79"/>
      <c r="K762" s="79"/>
      <c r="L762" s="81"/>
      <c r="M762" s="81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</row>
    <row r="763" spans="1:33" ht="19.5" customHeight="1" x14ac:dyDescent="0.25">
      <c r="A763" s="79"/>
      <c r="B763" s="79"/>
      <c r="C763" s="79"/>
      <c r="D763" s="79"/>
      <c r="E763" s="79"/>
      <c r="F763" s="79"/>
      <c r="G763" s="80"/>
      <c r="H763" s="79"/>
      <c r="I763" s="79"/>
      <c r="J763" s="79"/>
      <c r="K763" s="79"/>
      <c r="L763" s="81"/>
      <c r="M763" s="81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</row>
    <row r="764" spans="1:33" ht="19.5" customHeight="1" x14ac:dyDescent="0.25">
      <c r="A764" s="79"/>
      <c r="B764" s="79"/>
      <c r="C764" s="79"/>
      <c r="D764" s="79"/>
      <c r="E764" s="79"/>
      <c r="F764" s="79"/>
      <c r="G764" s="80"/>
      <c r="H764" s="79"/>
      <c r="I764" s="79"/>
      <c r="J764" s="79"/>
      <c r="K764" s="79"/>
      <c r="L764" s="81"/>
      <c r="M764" s="81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</row>
    <row r="765" spans="1:33" ht="19.5" customHeight="1" x14ac:dyDescent="0.25">
      <c r="A765" s="79"/>
      <c r="B765" s="79"/>
      <c r="C765" s="79"/>
      <c r="D765" s="79"/>
      <c r="E765" s="79"/>
      <c r="F765" s="79"/>
      <c r="G765" s="80"/>
      <c r="H765" s="79"/>
      <c r="I765" s="79"/>
      <c r="J765" s="79"/>
      <c r="K765" s="79"/>
      <c r="L765" s="81"/>
      <c r="M765" s="81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</row>
    <row r="766" spans="1:33" ht="19.5" customHeight="1" x14ac:dyDescent="0.25">
      <c r="A766" s="79"/>
      <c r="B766" s="79"/>
      <c r="C766" s="79"/>
      <c r="D766" s="79"/>
      <c r="E766" s="79"/>
      <c r="F766" s="79"/>
      <c r="G766" s="80"/>
      <c r="H766" s="79"/>
      <c r="I766" s="79"/>
      <c r="J766" s="79"/>
      <c r="K766" s="79"/>
      <c r="L766" s="81"/>
      <c r="M766" s="81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</row>
    <row r="767" spans="1:33" ht="19.5" customHeight="1" x14ac:dyDescent="0.25">
      <c r="A767" s="79"/>
      <c r="B767" s="79"/>
      <c r="C767" s="79"/>
      <c r="D767" s="79"/>
      <c r="E767" s="79"/>
      <c r="F767" s="79"/>
      <c r="G767" s="80"/>
      <c r="H767" s="79"/>
      <c r="I767" s="79"/>
      <c r="J767" s="79"/>
      <c r="K767" s="79"/>
      <c r="L767" s="81"/>
      <c r="M767" s="81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</row>
    <row r="768" spans="1:33" ht="19.5" customHeight="1" x14ac:dyDescent="0.25">
      <c r="A768" s="79"/>
      <c r="B768" s="79"/>
      <c r="C768" s="79"/>
      <c r="D768" s="79"/>
      <c r="E768" s="79"/>
      <c r="F768" s="79"/>
      <c r="G768" s="80"/>
      <c r="H768" s="79"/>
      <c r="I768" s="79"/>
      <c r="J768" s="79"/>
      <c r="K768" s="79"/>
      <c r="L768" s="81"/>
      <c r="M768" s="81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</row>
    <row r="769" spans="1:33" ht="19.5" customHeight="1" x14ac:dyDescent="0.25">
      <c r="A769" s="79"/>
      <c r="B769" s="79"/>
      <c r="C769" s="79"/>
      <c r="D769" s="79"/>
      <c r="E769" s="79"/>
      <c r="F769" s="79"/>
      <c r="G769" s="80"/>
      <c r="H769" s="79"/>
      <c r="I769" s="79"/>
      <c r="J769" s="79"/>
      <c r="K769" s="79"/>
      <c r="L769" s="81"/>
      <c r="M769" s="81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</row>
    <row r="770" spans="1:33" ht="19.5" customHeight="1" x14ac:dyDescent="0.25">
      <c r="A770" s="79"/>
      <c r="B770" s="79"/>
      <c r="C770" s="79"/>
      <c r="D770" s="79"/>
      <c r="E770" s="79"/>
      <c r="F770" s="79"/>
      <c r="G770" s="80"/>
      <c r="H770" s="79"/>
      <c r="I770" s="79"/>
      <c r="J770" s="79"/>
      <c r="K770" s="79"/>
      <c r="L770" s="81"/>
      <c r="M770" s="81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</row>
    <row r="771" spans="1:33" ht="19.5" customHeight="1" x14ac:dyDescent="0.25">
      <c r="A771" s="79"/>
      <c r="B771" s="79"/>
      <c r="C771" s="79"/>
      <c r="D771" s="79"/>
      <c r="E771" s="79"/>
      <c r="F771" s="79"/>
      <c r="G771" s="80"/>
      <c r="H771" s="79"/>
      <c r="I771" s="79"/>
      <c r="J771" s="79"/>
      <c r="K771" s="79"/>
      <c r="L771" s="81"/>
      <c r="M771" s="81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</row>
    <row r="772" spans="1:33" ht="19.5" customHeight="1" x14ac:dyDescent="0.25">
      <c r="A772" s="79"/>
      <c r="B772" s="79"/>
      <c r="C772" s="79"/>
      <c r="D772" s="79"/>
      <c r="E772" s="79"/>
      <c r="F772" s="79"/>
      <c r="G772" s="80"/>
      <c r="H772" s="79"/>
      <c r="I772" s="79"/>
      <c r="J772" s="79"/>
      <c r="K772" s="79"/>
      <c r="L772" s="81"/>
      <c r="M772" s="81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</row>
    <row r="773" spans="1:33" ht="19.5" customHeight="1" x14ac:dyDescent="0.25">
      <c r="A773" s="79"/>
      <c r="B773" s="79"/>
      <c r="C773" s="79"/>
      <c r="D773" s="79"/>
      <c r="E773" s="79"/>
      <c r="F773" s="79"/>
      <c r="G773" s="80"/>
      <c r="H773" s="79"/>
      <c r="I773" s="79"/>
      <c r="J773" s="79"/>
      <c r="K773" s="79"/>
      <c r="L773" s="81"/>
      <c r="M773" s="81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</row>
    <row r="774" spans="1:33" ht="19.5" customHeight="1" x14ac:dyDescent="0.25">
      <c r="A774" s="79"/>
      <c r="B774" s="79"/>
      <c r="C774" s="79"/>
      <c r="D774" s="79"/>
      <c r="E774" s="79"/>
      <c r="F774" s="79"/>
      <c r="G774" s="80"/>
      <c r="H774" s="79"/>
      <c r="I774" s="79"/>
      <c r="J774" s="79"/>
      <c r="K774" s="79"/>
      <c r="L774" s="81"/>
      <c r="M774" s="81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</row>
    <row r="775" spans="1:33" ht="19.5" customHeight="1" x14ac:dyDescent="0.25">
      <c r="A775" s="79"/>
      <c r="B775" s="79"/>
      <c r="C775" s="79"/>
      <c r="D775" s="79"/>
      <c r="E775" s="79"/>
      <c r="F775" s="79"/>
      <c r="G775" s="80"/>
      <c r="H775" s="79"/>
      <c r="I775" s="79"/>
      <c r="J775" s="79"/>
      <c r="K775" s="79"/>
      <c r="L775" s="81"/>
      <c r="M775" s="81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</row>
    <row r="776" spans="1:33" ht="19.5" customHeight="1" x14ac:dyDescent="0.25">
      <c r="A776" s="79"/>
      <c r="B776" s="79"/>
      <c r="C776" s="79"/>
      <c r="D776" s="79"/>
      <c r="E776" s="79"/>
      <c r="F776" s="79"/>
      <c r="G776" s="80"/>
      <c r="H776" s="79"/>
      <c r="I776" s="79"/>
      <c r="J776" s="79"/>
      <c r="K776" s="79"/>
      <c r="L776" s="81"/>
      <c r="M776" s="81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</row>
    <row r="777" spans="1:33" ht="19.5" customHeight="1" x14ac:dyDescent="0.25">
      <c r="A777" s="79"/>
      <c r="B777" s="79"/>
      <c r="C777" s="79"/>
      <c r="D777" s="79"/>
      <c r="E777" s="79"/>
      <c r="F777" s="79"/>
      <c r="G777" s="80"/>
      <c r="H777" s="79"/>
      <c r="I777" s="79"/>
      <c r="J777" s="79"/>
      <c r="K777" s="79"/>
      <c r="L777" s="81"/>
      <c r="M777" s="81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</row>
    <row r="778" spans="1:33" ht="19.5" customHeight="1" x14ac:dyDescent="0.25">
      <c r="A778" s="79"/>
      <c r="B778" s="79"/>
      <c r="C778" s="79"/>
      <c r="D778" s="79"/>
      <c r="E778" s="79"/>
      <c r="F778" s="79"/>
      <c r="G778" s="80"/>
      <c r="H778" s="79"/>
      <c r="I778" s="79"/>
      <c r="J778" s="79"/>
      <c r="K778" s="79"/>
      <c r="L778" s="81"/>
      <c r="M778" s="81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</row>
    <row r="779" spans="1:33" ht="19.5" customHeight="1" x14ac:dyDescent="0.25">
      <c r="A779" s="79"/>
      <c r="B779" s="79"/>
      <c r="C779" s="79"/>
      <c r="D779" s="79"/>
      <c r="E779" s="79"/>
      <c r="F779" s="79"/>
      <c r="G779" s="80"/>
      <c r="H779" s="79"/>
      <c r="I779" s="79"/>
      <c r="J779" s="79"/>
      <c r="K779" s="79"/>
      <c r="L779" s="81"/>
      <c r="M779" s="81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</row>
    <row r="780" spans="1:33" ht="19.5" customHeight="1" x14ac:dyDescent="0.25">
      <c r="A780" s="79"/>
      <c r="B780" s="79"/>
      <c r="C780" s="79"/>
      <c r="D780" s="79"/>
      <c r="E780" s="79"/>
      <c r="F780" s="79"/>
      <c r="G780" s="80"/>
      <c r="H780" s="79"/>
      <c r="I780" s="79"/>
      <c r="J780" s="79"/>
      <c r="K780" s="79"/>
      <c r="L780" s="81"/>
      <c r="M780" s="81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</row>
    <row r="781" spans="1:33" ht="19.5" customHeight="1" x14ac:dyDescent="0.25">
      <c r="A781" s="79"/>
      <c r="B781" s="79"/>
      <c r="C781" s="79"/>
      <c r="D781" s="79"/>
      <c r="E781" s="79"/>
      <c r="F781" s="79"/>
      <c r="G781" s="80"/>
      <c r="H781" s="79"/>
      <c r="I781" s="79"/>
      <c r="J781" s="79"/>
      <c r="K781" s="79"/>
      <c r="L781" s="81"/>
      <c r="M781" s="81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</row>
    <row r="782" spans="1:33" ht="19.5" customHeight="1" x14ac:dyDescent="0.25">
      <c r="A782" s="79"/>
      <c r="B782" s="79"/>
      <c r="C782" s="79"/>
      <c r="D782" s="79"/>
      <c r="E782" s="79"/>
      <c r="F782" s="79"/>
      <c r="G782" s="80"/>
      <c r="H782" s="79"/>
      <c r="I782" s="79"/>
      <c r="J782" s="79"/>
      <c r="K782" s="79"/>
      <c r="L782" s="81"/>
      <c r="M782" s="81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</row>
    <row r="783" spans="1:33" ht="19.5" customHeight="1" x14ac:dyDescent="0.25">
      <c r="A783" s="79"/>
      <c r="B783" s="79"/>
      <c r="C783" s="79"/>
      <c r="D783" s="79"/>
      <c r="E783" s="79"/>
      <c r="F783" s="79"/>
      <c r="G783" s="80"/>
      <c r="H783" s="79"/>
      <c r="I783" s="79"/>
      <c r="J783" s="79"/>
      <c r="K783" s="79"/>
      <c r="L783" s="81"/>
      <c r="M783" s="81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</row>
    <row r="784" spans="1:33" ht="19.5" customHeight="1" x14ac:dyDescent="0.25">
      <c r="A784" s="79"/>
      <c r="B784" s="79"/>
      <c r="C784" s="79"/>
      <c r="D784" s="79"/>
      <c r="E784" s="79"/>
      <c r="F784" s="79"/>
      <c r="G784" s="80"/>
      <c r="H784" s="79"/>
      <c r="I784" s="79"/>
      <c r="J784" s="79"/>
      <c r="K784" s="79"/>
      <c r="L784" s="81"/>
      <c r="M784" s="81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</row>
    <row r="785" spans="1:33" ht="19.5" customHeight="1" x14ac:dyDescent="0.25">
      <c r="A785" s="79"/>
      <c r="B785" s="79"/>
      <c r="C785" s="79"/>
      <c r="D785" s="79"/>
      <c r="E785" s="79"/>
      <c r="F785" s="79"/>
      <c r="G785" s="80"/>
      <c r="H785" s="79"/>
      <c r="I785" s="79"/>
      <c r="J785" s="79"/>
      <c r="K785" s="79"/>
      <c r="L785" s="81"/>
      <c r="M785" s="81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</row>
    <row r="786" spans="1:33" ht="19.5" customHeight="1" x14ac:dyDescent="0.25">
      <c r="A786" s="79"/>
      <c r="B786" s="79"/>
      <c r="C786" s="79"/>
      <c r="D786" s="79"/>
      <c r="E786" s="79"/>
      <c r="F786" s="79"/>
      <c r="G786" s="80"/>
      <c r="H786" s="79"/>
      <c r="I786" s="79"/>
      <c r="J786" s="79"/>
      <c r="K786" s="79"/>
      <c r="L786" s="81"/>
      <c r="M786" s="81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</row>
    <row r="787" spans="1:33" ht="19.5" customHeight="1" x14ac:dyDescent="0.25">
      <c r="A787" s="79"/>
      <c r="B787" s="79"/>
      <c r="C787" s="79"/>
      <c r="D787" s="79"/>
      <c r="E787" s="79"/>
      <c r="F787" s="79"/>
      <c r="G787" s="80"/>
      <c r="H787" s="79"/>
      <c r="I787" s="79"/>
      <c r="J787" s="79"/>
      <c r="K787" s="79"/>
      <c r="L787" s="81"/>
      <c r="M787" s="81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</row>
    <row r="788" spans="1:33" ht="19.5" customHeight="1" x14ac:dyDescent="0.25">
      <c r="A788" s="79"/>
      <c r="B788" s="79"/>
      <c r="C788" s="79"/>
      <c r="D788" s="79"/>
      <c r="E788" s="79"/>
      <c r="F788" s="79"/>
      <c r="G788" s="80"/>
      <c r="H788" s="79"/>
      <c r="I788" s="79"/>
      <c r="J788" s="79"/>
      <c r="K788" s="79"/>
      <c r="L788" s="81"/>
      <c r="M788" s="81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</row>
    <row r="789" spans="1:33" ht="19.5" customHeight="1" x14ac:dyDescent="0.25">
      <c r="A789" s="79"/>
      <c r="B789" s="79"/>
      <c r="C789" s="79"/>
      <c r="D789" s="79"/>
      <c r="E789" s="79"/>
      <c r="F789" s="79"/>
      <c r="G789" s="80"/>
      <c r="H789" s="79"/>
      <c r="I789" s="79"/>
      <c r="J789" s="79"/>
      <c r="K789" s="79"/>
      <c r="L789" s="81"/>
      <c r="M789" s="81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</row>
    <row r="790" spans="1:33" ht="19.5" customHeight="1" x14ac:dyDescent="0.25">
      <c r="A790" s="79"/>
      <c r="B790" s="79"/>
      <c r="C790" s="79"/>
      <c r="D790" s="79"/>
      <c r="E790" s="79"/>
      <c r="F790" s="79"/>
      <c r="G790" s="80"/>
      <c r="H790" s="79"/>
      <c r="I790" s="79"/>
      <c r="J790" s="79"/>
      <c r="K790" s="79"/>
      <c r="L790" s="81"/>
      <c r="M790" s="81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</row>
    <row r="791" spans="1:33" ht="19.5" customHeight="1" x14ac:dyDescent="0.25">
      <c r="A791" s="79"/>
      <c r="B791" s="79"/>
      <c r="C791" s="79"/>
      <c r="D791" s="79"/>
      <c r="E791" s="79"/>
      <c r="F791" s="79"/>
      <c r="G791" s="80"/>
      <c r="H791" s="79"/>
      <c r="I791" s="79"/>
      <c r="J791" s="79"/>
      <c r="K791" s="79"/>
      <c r="L791" s="81"/>
      <c r="M791" s="81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</row>
    <row r="792" spans="1:33" ht="19.5" customHeight="1" x14ac:dyDescent="0.25">
      <c r="A792" s="79"/>
      <c r="B792" s="79"/>
      <c r="C792" s="79"/>
      <c r="D792" s="79"/>
      <c r="E792" s="79"/>
      <c r="F792" s="79"/>
      <c r="G792" s="80"/>
      <c r="H792" s="79"/>
      <c r="I792" s="79"/>
      <c r="J792" s="79"/>
      <c r="K792" s="79"/>
      <c r="L792" s="81"/>
      <c r="M792" s="81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</row>
    <row r="793" spans="1:33" ht="19.5" customHeight="1" x14ac:dyDescent="0.25">
      <c r="A793" s="79"/>
      <c r="B793" s="79"/>
      <c r="C793" s="79"/>
      <c r="D793" s="79"/>
      <c r="E793" s="79"/>
      <c r="F793" s="79"/>
      <c r="G793" s="80"/>
      <c r="H793" s="79"/>
      <c r="I793" s="79"/>
      <c r="J793" s="79"/>
      <c r="K793" s="79"/>
      <c r="L793" s="81"/>
      <c r="M793" s="81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</row>
    <row r="794" spans="1:33" ht="19.5" customHeight="1" x14ac:dyDescent="0.25">
      <c r="A794" s="79"/>
      <c r="B794" s="79"/>
      <c r="C794" s="79"/>
      <c r="D794" s="79"/>
      <c r="E794" s="79"/>
      <c r="F794" s="79"/>
      <c r="G794" s="80"/>
      <c r="H794" s="79"/>
      <c r="I794" s="79"/>
      <c r="J794" s="79"/>
      <c r="K794" s="79"/>
      <c r="L794" s="81"/>
      <c r="M794" s="81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</row>
    <row r="795" spans="1:33" ht="19.5" customHeight="1" x14ac:dyDescent="0.25">
      <c r="A795" s="79"/>
      <c r="B795" s="79"/>
      <c r="C795" s="79"/>
      <c r="D795" s="79"/>
      <c r="E795" s="79"/>
      <c r="F795" s="79"/>
      <c r="G795" s="80"/>
      <c r="H795" s="79"/>
      <c r="I795" s="79"/>
      <c r="J795" s="79"/>
      <c r="K795" s="79"/>
      <c r="L795" s="81"/>
      <c r="M795" s="81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</row>
    <row r="796" spans="1:33" ht="19.5" customHeight="1" x14ac:dyDescent="0.25">
      <c r="A796" s="79"/>
      <c r="B796" s="79"/>
      <c r="C796" s="79"/>
      <c r="D796" s="79"/>
      <c r="E796" s="79"/>
      <c r="F796" s="79"/>
      <c r="G796" s="80"/>
      <c r="H796" s="79"/>
      <c r="I796" s="79"/>
      <c r="J796" s="79"/>
      <c r="K796" s="79"/>
      <c r="L796" s="81"/>
      <c r="M796" s="81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</row>
    <row r="797" spans="1:33" ht="19.5" customHeight="1" x14ac:dyDescent="0.25">
      <c r="A797" s="79"/>
      <c r="B797" s="79"/>
      <c r="C797" s="79"/>
      <c r="D797" s="79"/>
      <c r="E797" s="79"/>
      <c r="F797" s="79"/>
      <c r="G797" s="80"/>
      <c r="H797" s="79"/>
      <c r="I797" s="79"/>
      <c r="J797" s="79"/>
      <c r="K797" s="79"/>
      <c r="L797" s="81"/>
      <c r="M797" s="81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</row>
    <row r="798" spans="1:33" ht="19.5" customHeight="1" x14ac:dyDescent="0.25">
      <c r="A798" s="79"/>
      <c r="B798" s="79"/>
      <c r="C798" s="79"/>
      <c r="D798" s="79"/>
      <c r="E798" s="79"/>
      <c r="F798" s="79"/>
      <c r="G798" s="80"/>
      <c r="H798" s="79"/>
      <c r="I798" s="79"/>
      <c r="J798" s="79"/>
      <c r="K798" s="79"/>
      <c r="L798" s="81"/>
      <c r="M798" s="81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</row>
    <row r="799" spans="1:33" ht="19.5" customHeight="1" x14ac:dyDescent="0.25">
      <c r="A799" s="79"/>
      <c r="B799" s="79"/>
      <c r="C799" s="79"/>
      <c r="D799" s="79"/>
      <c r="E799" s="79"/>
      <c r="F799" s="79"/>
      <c r="G799" s="80"/>
      <c r="H799" s="79"/>
      <c r="I799" s="79"/>
      <c r="J799" s="79"/>
      <c r="K799" s="79"/>
      <c r="L799" s="81"/>
      <c r="M799" s="81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</row>
    <row r="800" spans="1:33" ht="19.5" customHeight="1" x14ac:dyDescent="0.25">
      <c r="A800" s="79"/>
      <c r="B800" s="79"/>
      <c r="C800" s="79"/>
      <c r="D800" s="79"/>
      <c r="E800" s="79"/>
      <c r="F800" s="79"/>
      <c r="G800" s="80"/>
      <c r="H800" s="79"/>
      <c r="I800" s="79"/>
      <c r="J800" s="79"/>
      <c r="K800" s="79"/>
      <c r="L800" s="81"/>
      <c r="M800" s="81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</row>
    <row r="801" spans="1:33" ht="19.5" customHeight="1" x14ac:dyDescent="0.25">
      <c r="A801" s="79"/>
      <c r="B801" s="79"/>
      <c r="C801" s="79"/>
      <c r="D801" s="79"/>
      <c r="E801" s="79"/>
      <c r="F801" s="79"/>
      <c r="G801" s="80"/>
      <c r="H801" s="79"/>
      <c r="I801" s="79"/>
      <c r="J801" s="79"/>
      <c r="K801" s="79"/>
      <c r="L801" s="81"/>
      <c r="M801" s="81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</row>
    <row r="802" spans="1:33" ht="19.5" customHeight="1" x14ac:dyDescent="0.25">
      <c r="A802" s="79"/>
      <c r="B802" s="79"/>
      <c r="C802" s="79"/>
      <c r="D802" s="79"/>
      <c r="E802" s="79"/>
      <c r="F802" s="79"/>
      <c r="G802" s="80"/>
      <c r="H802" s="79"/>
      <c r="I802" s="79"/>
      <c r="J802" s="79"/>
      <c r="K802" s="79"/>
      <c r="L802" s="81"/>
      <c r="M802" s="81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</row>
    <row r="803" spans="1:33" ht="19.5" customHeight="1" x14ac:dyDescent="0.25">
      <c r="A803" s="79"/>
      <c r="B803" s="79"/>
      <c r="C803" s="79"/>
      <c r="D803" s="79"/>
      <c r="E803" s="79"/>
      <c r="F803" s="79"/>
      <c r="G803" s="80"/>
      <c r="H803" s="79"/>
      <c r="I803" s="79"/>
      <c r="J803" s="79"/>
      <c r="K803" s="79"/>
      <c r="L803" s="81"/>
      <c r="M803" s="81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</row>
    <row r="804" spans="1:33" ht="19.5" customHeight="1" x14ac:dyDescent="0.25">
      <c r="A804" s="79"/>
      <c r="B804" s="79"/>
      <c r="C804" s="79"/>
      <c r="D804" s="79"/>
      <c r="E804" s="79"/>
      <c r="F804" s="79"/>
      <c r="G804" s="80"/>
      <c r="H804" s="79"/>
      <c r="I804" s="79"/>
      <c r="J804" s="79"/>
      <c r="K804" s="79"/>
      <c r="L804" s="81"/>
      <c r="M804" s="81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</row>
    <row r="805" spans="1:33" ht="19.5" customHeight="1" x14ac:dyDescent="0.25">
      <c r="A805" s="79"/>
      <c r="B805" s="79"/>
      <c r="C805" s="79"/>
      <c r="D805" s="79"/>
      <c r="E805" s="79"/>
      <c r="F805" s="79"/>
      <c r="G805" s="80"/>
      <c r="H805" s="79"/>
      <c r="I805" s="79"/>
      <c r="J805" s="79"/>
      <c r="K805" s="79"/>
      <c r="L805" s="81"/>
      <c r="M805" s="81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</row>
    <row r="806" spans="1:33" ht="19.5" customHeight="1" x14ac:dyDescent="0.25">
      <c r="A806" s="79"/>
      <c r="B806" s="79"/>
      <c r="C806" s="79"/>
      <c r="D806" s="79"/>
      <c r="E806" s="79"/>
      <c r="F806" s="79"/>
      <c r="G806" s="80"/>
      <c r="H806" s="79"/>
      <c r="I806" s="79"/>
      <c r="J806" s="79"/>
      <c r="K806" s="79"/>
      <c r="L806" s="81"/>
      <c r="M806" s="81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</row>
    <row r="807" spans="1:33" ht="19.5" customHeight="1" x14ac:dyDescent="0.25">
      <c r="A807" s="79"/>
      <c r="B807" s="79"/>
      <c r="C807" s="79"/>
      <c r="D807" s="79"/>
      <c r="E807" s="79"/>
      <c r="F807" s="79"/>
      <c r="G807" s="80"/>
      <c r="H807" s="79"/>
      <c r="I807" s="79"/>
      <c r="J807" s="79"/>
      <c r="K807" s="79"/>
      <c r="L807" s="81"/>
      <c r="M807" s="81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</row>
    <row r="808" spans="1:33" ht="19.5" customHeight="1" x14ac:dyDescent="0.25">
      <c r="A808" s="79"/>
      <c r="B808" s="79"/>
      <c r="C808" s="79"/>
      <c r="D808" s="79"/>
      <c r="E808" s="79"/>
      <c r="F808" s="79"/>
      <c r="G808" s="80"/>
      <c r="H808" s="79"/>
      <c r="I808" s="79"/>
      <c r="J808" s="79"/>
      <c r="K808" s="79"/>
      <c r="L808" s="81"/>
      <c r="M808" s="81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</row>
    <row r="809" spans="1:33" ht="19.5" customHeight="1" x14ac:dyDescent="0.25">
      <c r="A809" s="79"/>
      <c r="B809" s="79"/>
      <c r="C809" s="79"/>
      <c r="D809" s="79"/>
      <c r="E809" s="79"/>
      <c r="F809" s="79"/>
      <c r="G809" s="80"/>
      <c r="H809" s="79"/>
      <c r="I809" s="79"/>
      <c r="J809" s="79"/>
      <c r="K809" s="79"/>
      <c r="L809" s="81"/>
      <c r="M809" s="81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</row>
    <row r="810" spans="1:33" ht="19.5" customHeight="1" x14ac:dyDescent="0.25">
      <c r="A810" s="79"/>
      <c r="B810" s="79"/>
      <c r="C810" s="79"/>
      <c r="D810" s="79"/>
      <c r="E810" s="79"/>
      <c r="F810" s="79"/>
      <c r="G810" s="80"/>
      <c r="H810" s="79"/>
      <c r="I810" s="79"/>
      <c r="J810" s="79"/>
      <c r="K810" s="79"/>
      <c r="L810" s="81"/>
      <c r="M810" s="81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</row>
    <row r="811" spans="1:33" ht="19.5" customHeight="1" x14ac:dyDescent="0.25">
      <c r="A811" s="79"/>
      <c r="B811" s="79"/>
      <c r="C811" s="79"/>
      <c r="D811" s="79"/>
      <c r="E811" s="79"/>
      <c r="F811" s="79"/>
      <c r="G811" s="80"/>
      <c r="H811" s="79"/>
      <c r="I811" s="79"/>
      <c r="J811" s="79"/>
      <c r="K811" s="79"/>
      <c r="L811" s="81"/>
      <c r="M811" s="81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</row>
    <row r="812" spans="1:33" ht="19.5" customHeight="1" x14ac:dyDescent="0.25">
      <c r="A812" s="79"/>
      <c r="B812" s="79"/>
      <c r="C812" s="79"/>
      <c r="D812" s="79"/>
      <c r="E812" s="79"/>
      <c r="F812" s="79"/>
      <c r="G812" s="80"/>
      <c r="H812" s="79"/>
      <c r="I812" s="79"/>
      <c r="J812" s="79"/>
      <c r="K812" s="79"/>
      <c r="L812" s="81"/>
      <c r="M812" s="81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</row>
    <row r="813" spans="1:33" ht="19.5" customHeight="1" x14ac:dyDescent="0.25">
      <c r="A813" s="79"/>
      <c r="B813" s="79"/>
      <c r="C813" s="79"/>
      <c r="D813" s="79"/>
      <c r="E813" s="79"/>
      <c r="F813" s="79"/>
      <c r="G813" s="80"/>
      <c r="H813" s="79"/>
      <c r="I813" s="79"/>
      <c r="J813" s="79"/>
      <c r="K813" s="79"/>
      <c r="L813" s="81"/>
      <c r="M813" s="81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</row>
    <row r="814" spans="1:33" ht="19.5" customHeight="1" x14ac:dyDescent="0.25">
      <c r="A814" s="79"/>
      <c r="B814" s="79"/>
      <c r="C814" s="79"/>
      <c r="D814" s="79"/>
      <c r="E814" s="79"/>
      <c r="F814" s="79"/>
      <c r="G814" s="80"/>
      <c r="H814" s="79"/>
      <c r="I814" s="79"/>
      <c r="J814" s="79"/>
      <c r="K814" s="79"/>
      <c r="L814" s="81"/>
      <c r="M814" s="81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</row>
    <row r="815" spans="1:33" ht="19.5" customHeight="1" x14ac:dyDescent="0.25">
      <c r="A815" s="79"/>
      <c r="B815" s="79"/>
      <c r="C815" s="79"/>
      <c r="D815" s="79"/>
      <c r="E815" s="79"/>
      <c r="F815" s="79"/>
      <c r="G815" s="80"/>
      <c r="H815" s="79"/>
      <c r="I815" s="79"/>
      <c r="J815" s="79"/>
      <c r="K815" s="79"/>
      <c r="L815" s="81"/>
      <c r="M815" s="81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</row>
    <row r="816" spans="1:33" ht="19.5" customHeight="1" x14ac:dyDescent="0.25">
      <c r="A816" s="79"/>
      <c r="B816" s="79"/>
      <c r="C816" s="79"/>
      <c r="D816" s="79"/>
      <c r="E816" s="79"/>
      <c r="F816" s="79"/>
      <c r="G816" s="80"/>
      <c r="H816" s="79"/>
      <c r="I816" s="79"/>
      <c r="J816" s="79"/>
      <c r="K816" s="79"/>
      <c r="L816" s="81"/>
      <c r="M816" s="81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</row>
    <row r="817" spans="1:33" ht="19.5" customHeight="1" x14ac:dyDescent="0.25">
      <c r="A817" s="79"/>
      <c r="B817" s="79"/>
      <c r="C817" s="79"/>
      <c r="D817" s="79"/>
      <c r="E817" s="79"/>
      <c r="F817" s="79"/>
      <c r="G817" s="80"/>
      <c r="H817" s="79"/>
      <c r="I817" s="79"/>
      <c r="J817" s="79"/>
      <c r="K817" s="79"/>
      <c r="L817" s="81"/>
      <c r="M817" s="81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</row>
    <row r="818" spans="1:33" ht="19.5" customHeight="1" x14ac:dyDescent="0.25">
      <c r="A818" s="79"/>
      <c r="B818" s="79"/>
      <c r="C818" s="79"/>
      <c r="D818" s="79"/>
      <c r="E818" s="79"/>
      <c r="F818" s="79"/>
      <c r="G818" s="80"/>
      <c r="H818" s="79"/>
      <c r="I818" s="79"/>
      <c r="J818" s="79"/>
      <c r="K818" s="79"/>
      <c r="L818" s="81"/>
      <c r="M818" s="81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</row>
    <row r="819" spans="1:33" ht="19.5" customHeight="1" x14ac:dyDescent="0.25">
      <c r="A819" s="79"/>
      <c r="B819" s="79"/>
      <c r="C819" s="79"/>
      <c r="D819" s="79"/>
      <c r="E819" s="79"/>
      <c r="F819" s="79"/>
      <c r="G819" s="80"/>
      <c r="H819" s="79"/>
      <c r="I819" s="79"/>
      <c r="J819" s="79"/>
      <c r="K819" s="79"/>
      <c r="L819" s="81"/>
      <c r="M819" s="81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</row>
    <row r="820" spans="1:33" ht="19.5" customHeight="1" x14ac:dyDescent="0.25">
      <c r="A820" s="79"/>
      <c r="B820" s="79"/>
      <c r="C820" s="79"/>
      <c r="D820" s="79"/>
      <c r="E820" s="79"/>
      <c r="F820" s="79"/>
      <c r="G820" s="80"/>
      <c r="H820" s="79"/>
      <c r="I820" s="79"/>
      <c r="J820" s="79"/>
      <c r="K820" s="79"/>
      <c r="L820" s="81"/>
      <c r="M820" s="81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</row>
    <row r="821" spans="1:33" ht="19.5" customHeight="1" x14ac:dyDescent="0.25">
      <c r="A821" s="79"/>
      <c r="B821" s="79"/>
      <c r="C821" s="79"/>
      <c r="D821" s="79"/>
      <c r="E821" s="79"/>
      <c r="F821" s="79"/>
      <c r="G821" s="80"/>
      <c r="H821" s="79"/>
      <c r="I821" s="79"/>
      <c r="J821" s="79"/>
      <c r="K821" s="79"/>
      <c r="L821" s="81"/>
      <c r="M821" s="81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</row>
    <row r="822" spans="1:33" ht="19.5" customHeight="1" x14ac:dyDescent="0.25">
      <c r="A822" s="79"/>
      <c r="B822" s="79"/>
      <c r="C822" s="79"/>
      <c r="D822" s="79"/>
      <c r="E822" s="79"/>
      <c r="F822" s="79"/>
      <c r="G822" s="80"/>
      <c r="H822" s="79"/>
      <c r="I822" s="79"/>
      <c r="J822" s="79"/>
      <c r="K822" s="79"/>
      <c r="L822" s="81"/>
      <c r="M822" s="81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</row>
    <row r="823" spans="1:33" ht="19.5" customHeight="1" x14ac:dyDescent="0.25">
      <c r="A823" s="79"/>
      <c r="B823" s="79"/>
      <c r="C823" s="79"/>
      <c r="D823" s="79"/>
      <c r="E823" s="79"/>
      <c r="F823" s="79"/>
      <c r="G823" s="80"/>
      <c r="H823" s="79"/>
      <c r="I823" s="79"/>
      <c r="J823" s="79"/>
      <c r="K823" s="79"/>
      <c r="L823" s="81"/>
      <c r="M823" s="81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</row>
    <row r="824" spans="1:33" ht="19.5" customHeight="1" x14ac:dyDescent="0.25">
      <c r="A824" s="79"/>
      <c r="B824" s="79"/>
      <c r="C824" s="79"/>
      <c r="D824" s="79"/>
      <c r="E824" s="79"/>
      <c r="F824" s="79"/>
      <c r="G824" s="80"/>
      <c r="H824" s="79"/>
      <c r="I824" s="79"/>
      <c r="J824" s="79"/>
      <c r="K824" s="79"/>
      <c r="L824" s="81"/>
      <c r="M824" s="81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</row>
    <row r="825" spans="1:33" ht="19.5" customHeight="1" x14ac:dyDescent="0.25">
      <c r="A825" s="79"/>
      <c r="B825" s="79"/>
      <c r="C825" s="79"/>
      <c r="D825" s="79"/>
      <c r="E825" s="79"/>
      <c r="F825" s="79"/>
      <c r="G825" s="80"/>
      <c r="H825" s="79"/>
      <c r="I825" s="79"/>
      <c r="J825" s="79"/>
      <c r="K825" s="79"/>
      <c r="L825" s="81"/>
      <c r="M825" s="81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</row>
    <row r="826" spans="1:33" ht="19.5" customHeight="1" x14ac:dyDescent="0.25">
      <c r="A826" s="79"/>
      <c r="B826" s="79"/>
      <c r="C826" s="79"/>
      <c r="D826" s="79"/>
      <c r="E826" s="79"/>
      <c r="F826" s="79"/>
      <c r="G826" s="80"/>
      <c r="H826" s="79"/>
      <c r="I826" s="79"/>
      <c r="J826" s="79"/>
      <c r="K826" s="79"/>
      <c r="L826" s="81"/>
      <c r="M826" s="81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</row>
    <row r="827" spans="1:33" ht="19.5" customHeight="1" x14ac:dyDescent="0.25">
      <c r="A827" s="79"/>
      <c r="B827" s="79"/>
      <c r="C827" s="79"/>
      <c r="D827" s="79"/>
      <c r="E827" s="79"/>
      <c r="F827" s="79"/>
      <c r="G827" s="80"/>
      <c r="H827" s="79"/>
      <c r="I827" s="79"/>
      <c r="J827" s="79"/>
      <c r="K827" s="79"/>
      <c r="L827" s="81"/>
      <c r="M827" s="81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</row>
    <row r="828" spans="1:33" ht="19.5" customHeight="1" x14ac:dyDescent="0.25">
      <c r="A828" s="79"/>
      <c r="B828" s="79"/>
      <c r="C828" s="79"/>
      <c r="D828" s="79"/>
      <c r="E828" s="79"/>
      <c r="F828" s="79"/>
      <c r="G828" s="80"/>
      <c r="H828" s="79"/>
      <c r="I828" s="79"/>
      <c r="J828" s="79"/>
      <c r="K828" s="79"/>
      <c r="L828" s="81"/>
      <c r="M828" s="81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</row>
    <row r="829" spans="1:33" ht="19.5" customHeight="1" x14ac:dyDescent="0.25">
      <c r="A829" s="79"/>
      <c r="B829" s="79"/>
      <c r="C829" s="79"/>
      <c r="D829" s="79"/>
      <c r="E829" s="79"/>
      <c r="F829" s="79"/>
      <c r="G829" s="80"/>
      <c r="H829" s="79"/>
      <c r="I829" s="79"/>
      <c r="J829" s="79"/>
      <c r="K829" s="79"/>
      <c r="L829" s="81"/>
      <c r="M829" s="81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</row>
    <row r="830" spans="1:33" ht="19.5" customHeight="1" x14ac:dyDescent="0.25">
      <c r="A830" s="79"/>
      <c r="B830" s="79"/>
      <c r="C830" s="79"/>
      <c r="D830" s="79"/>
      <c r="E830" s="79"/>
      <c r="F830" s="79"/>
      <c r="G830" s="80"/>
      <c r="H830" s="79"/>
      <c r="I830" s="79"/>
      <c r="J830" s="79"/>
      <c r="K830" s="79"/>
      <c r="L830" s="81"/>
      <c r="M830" s="81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</row>
    <row r="831" spans="1:33" ht="19.5" customHeight="1" x14ac:dyDescent="0.25">
      <c r="A831" s="79"/>
      <c r="B831" s="79"/>
      <c r="C831" s="79"/>
      <c r="D831" s="79"/>
      <c r="E831" s="79"/>
      <c r="F831" s="79"/>
      <c r="G831" s="80"/>
      <c r="H831" s="79"/>
      <c r="I831" s="79"/>
      <c r="J831" s="79"/>
      <c r="K831" s="79"/>
      <c r="L831" s="81"/>
      <c r="M831" s="81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</row>
    <row r="832" spans="1:33" ht="19.5" customHeight="1" x14ac:dyDescent="0.25">
      <c r="A832" s="79"/>
      <c r="B832" s="79"/>
      <c r="C832" s="79"/>
      <c r="D832" s="79"/>
      <c r="E832" s="79"/>
      <c r="F832" s="79"/>
      <c r="G832" s="80"/>
      <c r="H832" s="79"/>
      <c r="I832" s="79"/>
      <c r="J832" s="79"/>
      <c r="K832" s="79"/>
      <c r="L832" s="81"/>
      <c r="M832" s="81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</row>
    <row r="833" spans="1:33" ht="19.5" customHeight="1" x14ac:dyDescent="0.25">
      <c r="A833" s="79"/>
      <c r="B833" s="79"/>
      <c r="C833" s="79"/>
      <c r="D833" s="79"/>
      <c r="E833" s="79"/>
      <c r="F833" s="79"/>
      <c r="G833" s="80"/>
      <c r="H833" s="79"/>
      <c r="I833" s="79"/>
      <c r="J833" s="79"/>
      <c r="K833" s="79"/>
      <c r="L833" s="81"/>
      <c r="M833" s="81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</row>
    <row r="834" spans="1:33" ht="19.5" customHeight="1" x14ac:dyDescent="0.25">
      <c r="A834" s="79"/>
      <c r="B834" s="79"/>
      <c r="C834" s="79"/>
      <c r="D834" s="79"/>
      <c r="E834" s="79"/>
      <c r="F834" s="79"/>
      <c r="G834" s="80"/>
      <c r="H834" s="79"/>
      <c r="I834" s="79"/>
      <c r="J834" s="79"/>
      <c r="K834" s="79"/>
      <c r="L834" s="81"/>
      <c r="M834" s="81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</row>
    <row r="835" spans="1:33" ht="19.5" customHeight="1" x14ac:dyDescent="0.25">
      <c r="A835" s="79"/>
      <c r="B835" s="79"/>
      <c r="C835" s="79"/>
      <c r="D835" s="79"/>
      <c r="E835" s="79"/>
      <c r="F835" s="79"/>
      <c r="G835" s="80"/>
      <c r="H835" s="79"/>
      <c r="I835" s="79"/>
      <c r="J835" s="79"/>
      <c r="K835" s="79"/>
      <c r="L835" s="81"/>
      <c r="M835" s="81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</row>
    <row r="836" spans="1:33" ht="19.5" customHeight="1" x14ac:dyDescent="0.25">
      <c r="A836" s="79"/>
      <c r="B836" s="79"/>
      <c r="C836" s="79"/>
      <c r="D836" s="79"/>
      <c r="E836" s="79"/>
      <c r="F836" s="79"/>
      <c r="G836" s="80"/>
      <c r="H836" s="79"/>
      <c r="I836" s="79"/>
      <c r="J836" s="79"/>
      <c r="K836" s="79"/>
      <c r="L836" s="81"/>
      <c r="M836" s="81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</row>
    <row r="837" spans="1:33" ht="19.5" customHeight="1" x14ac:dyDescent="0.25">
      <c r="A837" s="79"/>
      <c r="B837" s="79"/>
      <c r="C837" s="79"/>
      <c r="D837" s="79"/>
      <c r="E837" s="79"/>
      <c r="F837" s="79"/>
      <c r="G837" s="80"/>
      <c r="H837" s="79"/>
      <c r="I837" s="79"/>
      <c r="J837" s="79"/>
      <c r="K837" s="79"/>
      <c r="L837" s="81"/>
      <c r="M837" s="81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</row>
    <row r="838" spans="1:33" ht="19.5" customHeight="1" x14ac:dyDescent="0.25">
      <c r="A838" s="79"/>
      <c r="B838" s="79"/>
      <c r="C838" s="79"/>
      <c r="D838" s="79"/>
      <c r="E838" s="79"/>
      <c r="F838" s="79"/>
      <c r="G838" s="80"/>
      <c r="H838" s="79"/>
      <c r="I838" s="79"/>
      <c r="J838" s="79"/>
      <c r="K838" s="79"/>
      <c r="L838" s="81"/>
      <c r="M838" s="81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</row>
    <row r="839" spans="1:33" ht="19.5" customHeight="1" x14ac:dyDescent="0.25">
      <c r="A839" s="79"/>
      <c r="B839" s="79"/>
      <c r="C839" s="79"/>
      <c r="D839" s="79"/>
      <c r="E839" s="79"/>
      <c r="F839" s="79"/>
      <c r="G839" s="80"/>
      <c r="H839" s="79"/>
      <c r="I839" s="79"/>
      <c r="J839" s="79"/>
      <c r="K839" s="79"/>
      <c r="L839" s="81"/>
      <c r="M839" s="81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</row>
    <row r="840" spans="1:33" ht="19.5" customHeight="1" x14ac:dyDescent="0.25">
      <c r="A840" s="79"/>
      <c r="B840" s="79"/>
      <c r="C840" s="79"/>
      <c r="D840" s="79"/>
      <c r="E840" s="79"/>
      <c r="F840" s="79"/>
      <c r="G840" s="80"/>
      <c r="H840" s="79"/>
      <c r="I840" s="79"/>
      <c r="J840" s="79"/>
      <c r="K840" s="79"/>
      <c r="L840" s="81"/>
      <c r="M840" s="81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</row>
    <row r="841" spans="1:33" ht="19.5" customHeight="1" x14ac:dyDescent="0.25">
      <c r="A841" s="79"/>
      <c r="B841" s="79"/>
      <c r="C841" s="79"/>
      <c r="D841" s="79"/>
      <c r="E841" s="79"/>
      <c r="F841" s="79"/>
      <c r="G841" s="80"/>
      <c r="H841" s="79"/>
      <c r="I841" s="79"/>
      <c r="J841" s="79"/>
      <c r="K841" s="79"/>
      <c r="L841" s="81"/>
      <c r="M841" s="81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</row>
    <row r="842" spans="1:33" ht="19.5" customHeight="1" x14ac:dyDescent="0.25">
      <c r="A842" s="79"/>
      <c r="B842" s="79"/>
      <c r="C842" s="79"/>
      <c r="D842" s="79"/>
      <c r="E842" s="79"/>
      <c r="F842" s="79"/>
      <c r="G842" s="80"/>
      <c r="H842" s="79"/>
      <c r="I842" s="79"/>
      <c r="J842" s="79"/>
      <c r="K842" s="79"/>
      <c r="L842" s="81"/>
      <c r="M842" s="81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</row>
    <row r="843" spans="1:33" ht="19.5" customHeight="1" x14ac:dyDescent="0.25">
      <c r="A843" s="79"/>
      <c r="B843" s="79"/>
      <c r="C843" s="79"/>
      <c r="D843" s="79"/>
      <c r="E843" s="79"/>
      <c r="F843" s="79"/>
      <c r="G843" s="80"/>
      <c r="H843" s="79"/>
      <c r="I843" s="79"/>
      <c r="J843" s="79"/>
      <c r="K843" s="79"/>
      <c r="L843" s="81"/>
      <c r="M843" s="81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</row>
    <row r="844" spans="1:33" ht="19.5" customHeight="1" x14ac:dyDescent="0.25">
      <c r="A844" s="79"/>
      <c r="B844" s="79"/>
      <c r="C844" s="79"/>
      <c r="D844" s="79"/>
      <c r="E844" s="79"/>
      <c r="F844" s="79"/>
      <c r="G844" s="80"/>
      <c r="H844" s="79"/>
      <c r="I844" s="79"/>
      <c r="J844" s="79"/>
      <c r="K844" s="79"/>
      <c r="L844" s="81"/>
      <c r="M844" s="81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</row>
    <row r="845" spans="1:33" ht="19.5" customHeight="1" x14ac:dyDescent="0.25">
      <c r="A845" s="79"/>
      <c r="B845" s="79"/>
      <c r="C845" s="79"/>
      <c r="D845" s="79"/>
      <c r="E845" s="79"/>
      <c r="F845" s="79"/>
      <c r="G845" s="80"/>
      <c r="H845" s="79"/>
      <c r="I845" s="79"/>
      <c r="J845" s="79"/>
      <c r="K845" s="79"/>
      <c r="L845" s="81"/>
      <c r="M845" s="81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</row>
    <row r="846" spans="1:33" ht="19.5" customHeight="1" x14ac:dyDescent="0.25">
      <c r="A846" s="79"/>
      <c r="B846" s="79"/>
      <c r="C846" s="79"/>
      <c r="D846" s="79"/>
      <c r="E846" s="79"/>
      <c r="F846" s="79"/>
      <c r="G846" s="80"/>
      <c r="H846" s="79"/>
      <c r="I846" s="79"/>
      <c r="J846" s="79"/>
      <c r="K846" s="79"/>
      <c r="L846" s="81"/>
      <c r="M846" s="81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</row>
    <row r="847" spans="1:33" ht="19.5" customHeight="1" x14ac:dyDescent="0.25">
      <c r="A847" s="79"/>
      <c r="B847" s="79"/>
      <c r="C847" s="79"/>
      <c r="D847" s="79"/>
      <c r="E847" s="79"/>
      <c r="F847" s="79"/>
      <c r="G847" s="80"/>
      <c r="H847" s="79"/>
      <c r="I847" s="79"/>
      <c r="J847" s="79"/>
      <c r="K847" s="79"/>
      <c r="L847" s="81"/>
      <c r="M847" s="81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</row>
    <row r="848" spans="1:33" ht="19.5" customHeight="1" x14ac:dyDescent="0.25">
      <c r="A848" s="79"/>
      <c r="B848" s="79"/>
      <c r="C848" s="79"/>
      <c r="D848" s="79"/>
      <c r="E848" s="79"/>
      <c r="F848" s="79"/>
      <c r="G848" s="80"/>
      <c r="H848" s="79"/>
      <c r="I848" s="79"/>
      <c r="J848" s="79"/>
      <c r="K848" s="79"/>
      <c r="L848" s="81"/>
      <c r="M848" s="81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</row>
    <row r="849" spans="1:33" ht="19.5" customHeight="1" x14ac:dyDescent="0.25">
      <c r="A849" s="79"/>
      <c r="B849" s="79"/>
      <c r="C849" s="79"/>
      <c r="D849" s="79"/>
      <c r="E849" s="79"/>
      <c r="F849" s="79"/>
      <c r="G849" s="80"/>
      <c r="H849" s="79"/>
      <c r="I849" s="79"/>
      <c r="J849" s="79"/>
      <c r="K849" s="79"/>
      <c r="L849" s="81"/>
      <c r="M849" s="81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</row>
    <row r="850" spans="1:33" ht="19.5" customHeight="1" x14ac:dyDescent="0.25">
      <c r="A850" s="79"/>
      <c r="B850" s="79"/>
      <c r="C850" s="79"/>
      <c r="D850" s="79"/>
      <c r="E850" s="79"/>
      <c r="F850" s="79"/>
      <c r="G850" s="80"/>
      <c r="H850" s="79"/>
      <c r="I850" s="79"/>
      <c r="J850" s="79"/>
      <c r="K850" s="79"/>
      <c r="L850" s="81"/>
      <c r="M850" s="81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</row>
    <row r="851" spans="1:33" ht="19.5" customHeight="1" x14ac:dyDescent="0.25">
      <c r="A851" s="79"/>
      <c r="B851" s="79"/>
      <c r="C851" s="79"/>
      <c r="D851" s="79"/>
      <c r="E851" s="79"/>
      <c r="F851" s="79"/>
      <c r="G851" s="80"/>
      <c r="H851" s="79"/>
      <c r="I851" s="79"/>
      <c r="J851" s="79"/>
      <c r="K851" s="79"/>
      <c r="L851" s="81"/>
      <c r="M851" s="81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</row>
    <row r="852" spans="1:33" ht="19.5" customHeight="1" x14ac:dyDescent="0.25">
      <c r="A852" s="79"/>
      <c r="B852" s="79"/>
      <c r="C852" s="79"/>
      <c r="D852" s="79"/>
      <c r="E852" s="79"/>
      <c r="F852" s="79"/>
      <c r="G852" s="80"/>
      <c r="H852" s="79"/>
      <c r="I852" s="79"/>
      <c r="J852" s="79"/>
      <c r="K852" s="79"/>
      <c r="L852" s="81"/>
      <c r="M852" s="81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</row>
    <row r="853" spans="1:33" ht="19.5" customHeight="1" x14ac:dyDescent="0.25">
      <c r="A853" s="79"/>
      <c r="B853" s="79"/>
      <c r="C853" s="79"/>
      <c r="D853" s="79"/>
      <c r="E853" s="79"/>
      <c r="F853" s="79"/>
      <c r="G853" s="80"/>
      <c r="H853" s="79"/>
      <c r="I853" s="79"/>
      <c r="J853" s="79"/>
      <c r="K853" s="79"/>
      <c r="L853" s="81"/>
      <c r="M853" s="81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</row>
    <row r="854" spans="1:33" ht="19.5" customHeight="1" x14ac:dyDescent="0.25">
      <c r="A854" s="79"/>
      <c r="B854" s="79"/>
      <c r="C854" s="79"/>
      <c r="D854" s="79"/>
      <c r="E854" s="79"/>
      <c r="F854" s="79"/>
      <c r="G854" s="80"/>
      <c r="H854" s="79"/>
      <c r="I854" s="79"/>
      <c r="J854" s="79"/>
      <c r="K854" s="79"/>
      <c r="L854" s="81"/>
      <c r="M854" s="81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</row>
    <row r="855" spans="1:33" ht="19.5" customHeight="1" x14ac:dyDescent="0.25">
      <c r="A855" s="79"/>
      <c r="B855" s="79"/>
      <c r="C855" s="79"/>
      <c r="D855" s="79"/>
      <c r="E855" s="79"/>
      <c r="F855" s="79"/>
      <c r="G855" s="80"/>
      <c r="H855" s="79"/>
      <c r="I855" s="79"/>
      <c r="J855" s="79"/>
      <c r="K855" s="79"/>
      <c r="L855" s="81"/>
      <c r="M855" s="81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</row>
    <row r="856" spans="1:33" ht="19.5" customHeight="1" x14ac:dyDescent="0.25">
      <c r="A856" s="79"/>
      <c r="B856" s="79"/>
      <c r="C856" s="79"/>
      <c r="D856" s="79"/>
      <c r="E856" s="79"/>
      <c r="F856" s="79"/>
      <c r="G856" s="80"/>
      <c r="H856" s="79"/>
      <c r="I856" s="79"/>
      <c r="J856" s="79"/>
      <c r="K856" s="79"/>
      <c r="L856" s="81"/>
      <c r="M856" s="81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</row>
    <row r="857" spans="1:33" ht="19.5" customHeight="1" x14ac:dyDescent="0.25">
      <c r="A857" s="79"/>
      <c r="B857" s="79"/>
      <c r="C857" s="79"/>
      <c r="D857" s="79"/>
      <c r="E857" s="79"/>
      <c r="F857" s="79"/>
      <c r="G857" s="80"/>
      <c r="H857" s="79"/>
      <c r="I857" s="79"/>
      <c r="J857" s="79"/>
      <c r="K857" s="79"/>
      <c r="L857" s="81"/>
      <c r="M857" s="81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</row>
    <row r="858" spans="1:33" ht="19.5" customHeight="1" x14ac:dyDescent="0.25">
      <c r="A858" s="79"/>
      <c r="B858" s="79"/>
      <c r="C858" s="79"/>
      <c r="D858" s="79"/>
      <c r="E858" s="79"/>
      <c r="F858" s="79"/>
      <c r="G858" s="80"/>
      <c r="H858" s="79"/>
      <c r="I858" s="79"/>
      <c r="J858" s="79"/>
      <c r="K858" s="79"/>
      <c r="L858" s="81"/>
      <c r="M858" s="81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</row>
    <row r="859" spans="1:33" ht="19.5" customHeight="1" x14ac:dyDescent="0.25">
      <c r="A859" s="79"/>
      <c r="B859" s="79"/>
      <c r="C859" s="79"/>
      <c r="D859" s="79"/>
      <c r="E859" s="79"/>
      <c r="F859" s="79"/>
      <c r="G859" s="80"/>
      <c r="H859" s="79"/>
      <c r="I859" s="79"/>
      <c r="J859" s="79"/>
      <c r="K859" s="79"/>
      <c r="L859" s="81"/>
      <c r="M859" s="81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</row>
    <row r="860" spans="1:33" ht="19.5" customHeight="1" x14ac:dyDescent="0.25">
      <c r="A860" s="79"/>
      <c r="B860" s="79"/>
      <c r="C860" s="79"/>
      <c r="D860" s="79"/>
      <c r="E860" s="79"/>
      <c r="F860" s="79"/>
      <c r="G860" s="80"/>
      <c r="H860" s="79"/>
      <c r="I860" s="79"/>
      <c r="J860" s="79"/>
      <c r="K860" s="79"/>
      <c r="L860" s="81"/>
      <c r="M860" s="81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</row>
    <row r="861" spans="1:33" ht="19.5" customHeight="1" x14ac:dyDescent="0.25">
      <c r="A861" s="79"/>
      <c r="B861" s="79"/>
      <c r="C861" s="79"/>
      <c r="D861" s="79"/>
      <c r="E861" s="79"/>
      <c r="F861" s="79"/>
      <c r="G861" s="80"/>
      <c r="H861" s="79"/>
      <c r="I861" s="79"/>
      <c r="J861" s="79"/>
      <c r="K861" s="79"/>
      <c r="L861" s="81"/>
      <c r="M861" s="81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</row>
    <row r="862" spans="1:33" ht="19.5" customHeight="1" x14ac:dyDescent="0.25">
      <c r="A862" s="79"/>
      <c r="B862" s="79"/>
      <c r="C862" s="79"/>
      <c r="D862" s="79"/>
      <c r="E862" s="79"/>
      <c r="F862" s="79"/>
      <c r="G862" s="80"/>
      <c r="H862" s="79"/>
      <c r="I862" s="79"/>
      <c r="J862" s="79"/>
      <c r="K862" s="79"/>
      <c r="L862" s="81"/>
      <c r="M862" s="81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</row>
    <row r="863" spans="1:33" ht="19.5" customHeight="1" x14ac:dyDescent="0.25">
      <c r="A863" s="79"/>
      <c r="B863" s="79"/>
      <c r="C863" s="79"/>
      <c r="D863" s="79"/>
      <c r="E863" s="79"/>
      <c r="F863" s="79"/>
      <c r="G863" s="80"/>
      <c r="H863" s="79"/>
      <c r="I863" s="79"/>
      <c r="J863" s="79"/>
      <c r="K863" s="79"/>
      <c r="L863" s="81"/>
      <c r="M863" s="81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</row>
    <row r="864" spans="1:33" ht="19.5" customHeight="1" x14ac:dyDescent="0.25">
      <c r="A864" s="79"/>
      <c r="B864" s="79"/>
      <c r="C864" s="79"/>
      <c r="D864" s="79"/>
      <c r="E864" s="79"/>
      <c r="F864" s="79"/>
      <c r="G864" s="80"/>
      <c r="H864" s="79"/>
      <c r="I864" s="79"/>
      <c r="J864" s="79"/>
      <c r="K864" s="79"/>
      <c r="L864" s="81"/>
      <c r="M864" s="81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</row>
    <row r="865" spans="1:33" ht="19.5" customHeight="1" x14ac:dyDescent="0.25">
      <c r="A865" s="79"/>
      <c r="B865" s="79"/>
      <c r="C865" s="79"/>
      <c r="D865" s="79"/>
      <c r="E865" s="79"/>
      <c r="F865" s="79"/>
      <c r="G865" s="80"/>
      <c r="H865" s="79"/>
      <c r="I865" s="79"/>
      <c r="J865" s="79"/>
      <c r="K865" s="79"/>
      <c r="L865" s="81"/>
      <c r="M865" s="81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</row>
    <row r="866" spans="1:33" ht="19.5" customHeight="1" x14ac:dyDescent="0.25">
      <c r="A866" s="79"/>
      <c r="B866" s="79"/>
      <c r="C866" s="79"/>
      <c r="D866" s="79"/>
      <c r="E866" s="79"/>
      <c r="F866" s="79"/>
      <c r="G866" s="80"/>
      <c r="H866" s="79"/>
      <c r="I866" s="79"/>
      <c r="J866" s="79"/>
      <c r="K866" s="79"/>
      <c r="L866" s="81"/>
      <c r="M866" s="81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</row>
    <row r="867" spans="1:33" ht="19.5" customHeight="1" x14ac:dyDescent="0.25">
      <c r="A867" s="79"/>
      <c r="B867" s="79"/>
      <c r="C867" s="79"/>
      <c r="D867" s="79"/>
      <c r="E867" s="79"/>
      <c r="F867" s="79"/>
      <c r="G867" s="80"/>
      <c r="H867" s="79"/>
      <c r="I867" s="79"/>
      <c r="J867" s="79"/>
      <c r="K867" s="79"/>
      <c r="L867" s="81"/>
      <c r="M867" s="81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</row>
    <row r="868" spans="1:33" ht="19.5" customHeight="1" x14ac:dyDescent="0.25">
      <c r="A868" s="79"/>
      <c r="B868" s="79"/>
      <c r="C868" s="79"/>
      <c r="D868" s="79"/>
      <c r="E868" s="79"/>
      <c r="F868" s="79"/>
      <c r="G868" s="80"/>
      <c r="H868" s="79"/>
      <c r="I868" s="79"/>
      <c r="J868" s="79"/>
      <c r="K868" s="79"/>
      <c r="L868" s="81"/>
      <c r="M868" s="81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</row>
    <row r="869" spans="1:33" ht="19.5" customHeight="1" x14ac:dyDescent="0.25">
      <c r="A869" s="79"/>
      <c r="B869" s="79"/>
      <c r="C869" s="79"/>
      <c r="D869" s="79"/>
      <c r="E869" s="79"/>
      <c r="F869" s="79"/>
      <c r="G869" s="80"/>
      <c r="H869" s="79"/>
      <c r="I869" s="79"/>
      <c r="J869" s="79"/>
      <c r="K869" s="79"/>
      <c r="L869" s="81"/>
      <c r="M869" s="81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</row>
    <row r="870" spans="1:33" ht="19.5" customHeight="1" x14ac:dyDescent="0.25">
      <c r="A870" s="79"/>
      <c r="B870" s="79"/>
      <c r="C870" s="79"/>
      <c r="D870" s="79"/>
      <c r="E870" s="79"/>
      <c r="F870" s="79"/>
      <c r="G870" s="80"/>
      <c r="H870" s="79"/>
      <c r="I870" s="79"/>
      <c r="J870" s="79"/>
      <c r="K870" s="79"/>
      <c r="L870" s="81"/>
      <c r="M870" s="81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</row>
    <row r="871" spans="1:33" ht="19.5" customHeight="1" x14ac:dyDescent="0.25">
      <c r="A871" s="79"/>
      <c r="B871" s="79"/>
      <c r="C871" s="79"/>
      <c r="D871" s="79"/>
      <c r="E871" s="79"/>
      <c r="F871" s="79"/>
      <c r="G871" s="80"/>
      <c r="H871" s="79"/>
      <c r="I871" s="79"/>
      <c r="J871" s="79"/>
      <c r="K871" s="79"/>
      <c r="L871" s="81"/>
      <c r="M871" s="81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</row>
    <row r="872" spans="1:33" ht="19.5" customHeight="1" x14ac:dyDescent="0.25">
      <c r="A872" s="79"/>
      <c r="B872" s="79"/>
      <c r="C872" s="79"/>
      <c r="D872" s="79"/>
      <c r="E872" s="79"/>
      <c r="F872" s="79"/>
      <c r="G872" s="80"/>
      <c r="H872" s="79"/>
      <c r="I872" s="79"/>
      <c r="J872" s="79"/>
      <c r="K872" s="79"/>
      <c r="L872" s="81"/>
      <c r="M872" s="81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</row>
    <row r="873" spans="1:33" ht="19.5" customHeight="1" x14ac:dyDescent="0.25">
      <c r="A873" s="79"/>
      <c r="B873" s="79"/>
      <c r="C873" s="79"/>
      <c r="D873" s="79"/>
      <c r="E873" s="79"/>
      <c r="F873" s="79"/>
      <c r="G873" s="80"/>
      <c r="H873" s="79"/>
      <c r="I873" s="79"/>
      <c r="J873" s="79"/>
      <c r="K873" s="79"/>
      <c r="L873" s="81"/>
      <c r="M873" s="81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</row>
    <row r="874" spans="1:33" ht="19.5" customHeight="1" x14ac:dyDescent="0.25">
      <c r="A874" s="79"/>
      <c r="B874" s="79"/>
      <c r="C874" s="79"/>
      <c r="D874" s="79"/>
      <c r="E874" s="79"/>
      <c r="F874" s="79"/>
      <c r="G874" s="80"/>
      <c r="H874" s="79"/>
      <c r="I874" s="79"/>
      <c r="J874" s="79"/>
      <c r="K874" s="79"/>
      <c r="L874" s="81"/>
      <c r="M874" s="81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</row>
    <row r="875" spans="1:33" ht="19.5" customHeight="1" x14ac:dyDescent="0.25">
      <c r="A875" s="79"/>
      <c r="B875" s="79"/>
      <c r="C875" s="79"/>
      <c r="D875" s="79"/>
      <c r="E875" s="79"/>
      <c r="F875" s="79"/>
      <c r="G875" s="80"/>
      <c r="H875" s="79"/>
      <c r="I875" s="79"/>
      <c r="J875" s="79"/>
      <c r="K875" s="79"/>
      <c r="L875" s="81"/>
      <c r="M875" s="81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</row>
    <row r="876" spans="1:33" ht="19.5" customHeight="1" x14ac:dyDescent="0.25">
      <c r="A876" s="79"/>
      <c r="B876" s="79"/>
      <c r="C876" s="79"/>
      <c r="D876" s="79"/>
      <c r="E876" s="79"/>
      <c r="F876" s="79"/>
      <c r="G876" s="80"/>
      <c r="H876" s="79"/>
      <c r="I876" s="79"/>
      <c r="J876" s="79"/>
      <c r="K876" s="79"/>
      <c r="L876" s="81"/>
      <c r="M876" s="81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</row>
    <row r="877" spans="1:33" ht="19.5" customHeight="1" x14ac:dyDescent="0.25">
      <c r="A877" s="79"/>
      <c r="B877" s="79"/>
      <c r="C877" s="79"/>
      <c r="D877" s="79"/>
      <c r="E877" s="79"/>
      <c r="F877" s="79"/>
      <c r="G877" s="80"/>
      <c r="H877" s="79"/>
      <c r="I877" s="79"/>
      <c r="J877" s="79"/>
      <c r="K877" s="79"/>
      <c r="L877" s="81"/>
      <c r="M877" s="81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</row>
    <row r="878" spans="1:33" ht="19.5" customHeight="1" x14ac:dyDescent="0.25">
      <c r="A878" s="79"/>
      <c r="B878" s="79"/>
      <c r="C878" s="79"/>
      <c r="D878" s="79"/>
      <c r="E878" s="79"/>
      <c r="F878" s="79"/>
      <c r="G878" s="80"/>
      <c r="H878" s="79"/>
      <c r="I878" s="79"/>
      <c r="J878" s="79"/>
      <c r="K878" s="79"/>
      <c r="L878" s="81"/>
      <c r="M878" s="81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</row>
    <row r="879" spans="1:33" ht="19.5" customHeight="1" x14ac:dyDescent="0.25">
      <c r="A879" s="79"/>
      <c r="B879" s="79"/>
      <c r="C879" s="79"/>
      <c r="D879" s="79"/>
      <c r="E879" s="79"/>
      <c r="F879" s="79"/>
      <c r="G879" s="80"/>
      <c r="H879" s="79"/>
      <c r="I879" s="79"/>
      <c r="J879" s="79"/>
      <c r="K879" s="79"/>
      <c r="L879" s="81"/>
      <c r="M879" s="81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</row>
    <row r="880" spans="1:33" ht="19.5" customHeight="1" x14ac:dyDescent="0.25">
      <c r="A880" s="79"/>
      <c r="B880" s="79"/>
      <c r="C880" s="79"/>
      <c r="D880" s="79"/>
      <c r="E880" s="79"/>
      <c r="F880" s="79"/>
      <c r="G880" s="80"/>
      <c r="H880" s="79"/>
      <c r="I880" s="79"/>
      <c r="J880" s="79"/>
      <c r="K880" s="79"/>
      <c r="L880" s="81"/>
      <c r="M880" s="81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</row>
    <row r="881" spans="1:33" ht="19.5" customHeight="1" x14ac:dyDescent="0.25">
      <c r="A881" s="79"/>
      <c r="B881" s="79"/>
      <c r="C881" s="79"/>
      <c r="D881" s="79"/>
      <c r="E881" s="79"/>
      <c r="F881" s="79"/>
      <c r="G881" s="80"/>
      <c r="H881" s="79"/>
      <c r="I881" s="79"/>
      <c r="J881" s="79"/>
      <c r="K881" s="79"/>
      <c r="L881" s="81"/>
      <c r="M881" s="81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</row>
    <row r="882" spans="1:33" ht="19.5" customHeight="1" x14ac:dyDescent="0.25">
      <c r="A882" s="79"/>
      <c r="B882" s="79"/>
      <c r="C882" s="79"/>
      <c r="D882" s="79"/>
      <c r="E882" s="79"/>
      <c r="F882" s="79"/>
      <c r="G882" s="80"/>
      <c r="H882" s="79"/>
      <c r="I882" s="79"/>
      <c r="J882" s="79"/>
      <c r="K882" s="79"/>
      <c r="L882" s="81"/>
      <c r="M882" s="81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</row>
    <row r="883" spans="1:33" ht="19.5" customHeight="1" x14ac:dyDescent="0.25">
      <c r="A883" s="79"/>
      <c r="B883" s="79"/>
      <c r="C883" s="79"/>
      <c r="D883" s="79"/>
      <c r="E883" s="79"/>
      <c r="F883" s="79"/>
      <c r="G883" s="80"/>
      <c r="H883" s="79"/>
      <c r="I883" s="79"/>
      <c r="J883" s="79"/>
      <c r="K883" s="79"/>
      <c r="L883" s="81"/>
      <c r="M883" s="81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</row>
    <row r="884" spans="1:33" ht="19.5" customHeight="1" x14ac:dyDescent="0.25">
      <c r="A884" s="79"/>
      <c r="B884" s="79"/>
      <c r="C884" s="79"/>
      <c r="D884" s="79"/>
      <c r="E884" s="79"/>
      <c r="F884" s="79"/>
      <c r="G884" s="80"/>
      <c r="H884" s="79"/>
      <c r="I884" s="79"/>
      <c r="J884" s="79"/>
      <c r="K884" s="79"/>
      <c r="L884" s="81"/>
      <c r="M884" s="81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</row>
    <row r="885" spans="1:33" ht="19.5" customHeight="1" x14ac:dyDescent="0.25">
      <c r="A885" s="79"/>
      <c r="B885" s="79"/>
      <c r="C885" s="79"/>
      <c r="D885" s="79"/>
      <c r="E885" s="79"/>
      <c r="F885" s="79"/>
      <c r="G885" s="80"/>
      <c r="H885" s="79"/>
      <c r="I885" s="79"/>
      <c r="J885" s="79"/>
      <c r="K885" s="79"/>
      <c r="L885" s="81"/>
      <c r="M885" s="81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</row>
    <row r="886" spans="1:33" ht="19.5" customHeight="1" x14ac:dyDescent="0.25">
      <c r="A886" s="79"/>
      <c r="B886" s="79"/>
      <c r="C886" s="79"/>
      <c r="D886" s="79"/>
      <c r="E886" s="79"/>
      <c r="F886" s="79"/>
      <c r="G886" s="80"/>
      <c r="H886" s="79"/>
      <c r="I886" s="79"/>
      <c r="J886" s="79"/>
      <c r="K886" s="79"/>
      <c r="L886" s="81"/>
      <c r="M886" s="81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</row>
    <row r="887" spans="1:33" ht="19.5" customHeight="1" x14ac:dyDescent="0.25">
      <c r="A887" s="79"/>
      <c r="B887" s="79"/>
      <c r="C887" s="79"/>
      <c r="D887" s="79"/>
      <c r="E887" s="79"/>
      <c r="F887" s="79"/>
      <c r="G887" s="80"/>
      <c r="H887" s="79"/>
      <c r="I887" s="79"/>
      <c r="J887" s="79"/>
      <c r="K887" s="79"/>
      <c r="L887" s="81"/>
      <c r="M887" s="81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</row>
    <row r="888" spans="1:33" ht="19.5" customHeight="1" x14ac:dyDescent="0.25">
      <c r="A888" s="79"/>
      <c r="B888" s="79"/>
      <c r="C888" s="79"/>
      <c r="D888" s="79"/>
      <c r="E888" s="79"/>
      <c r="F888" s="79"/>
      <c r="G888" s="80"/>
      <c r="H888" s="79"/>
      <c r="I888" s="79"/>
      <c r="J888" s="79"/>
      <c r="K888" s="79"/>
      <c r="L888" s="81"/>
      <c r="M888" s="81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</row>
    <row r="889" spans="1:33" ht="19.5" customHeight="1" x14ac:dyDescent="0.25">
      <c r="A889" s="79"/>
      <c r="B889" s="79"/>
      <c r="C889" s="79"/>
      <c r="D889" s="79"/>
      <c r="E889" s="79"/>
      <c r="F889" s="79"/>
      <c r="G889" s="80"/>
      <c r="H889" s="79"/>
      <c r="I889" s="79"/>
      <c r="J889" s="79"/>
      <c r="K889" s="79"/>
      <c r="L889" s="81"/>
      <c r="M889" s="81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</row>
    <row r="890" spans="1:33" ht="19.5" customHeight="1" x14ac:dyDescent="0.25">
      <c r="A890" s="79"/>
      <c r="B890" s="79"/>
      <c r="C890" s="79"/>
      <c r="D890" s="79"/>
      <c r="E890" s="79"/>
      <c r="F890" s="79"/>
      <c r="G890" s="80"/>
      <c r="H890" s="79"/>
      <c r="I890" s="79"/>
      <c r="J890" s="79"/>
      <c r="K890" s="79"/>
      <c r="L890" s="81"/>
      <c r="M890" s="81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</row>
    <row r="891" spans="1:33" ht="19.5" customHeight="1" x14ac:dyDescent="0.25">
      <c r="A891" s="79"/>
      <c r="B891" s="79"/>
      <c r="C891" s="79"/>
      <c r="D891" s="79"/>
      <c r="E891" s="79"/>
      <c r="F891" s="79"/>
      <c r="G891" s="80"/>
      <c r="H891" s="79"/>
      <c r="I891" s="79"/>
      <c r="J891" s="79"/>
      <c r="K891" s="79"/>
      <c r="L891" s="81"/>
      <c r="M891" s="81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</row>
    <row r="892" spans="1:33" ht="19.5" customHeight="1" x14ac:dyDescent="0.25">
      <c r="A892" s="79"/>
      <c r="B892" s="79"/>
      <c r="C892" s="79"/>
      <c r="D892" s="79"/>
      <c r="E892" s="79"/>
      <c r="F892" s="79"/>
      <c r="G892" s="80"/>
      <c r="H892" s="79"/>
      <c r="I892" s="79"/>
      <c r="J892" s="79"/>
      <c r="K892" s="79"/>
      <c r="L892" s="81"/>
      <c r="M892" s="81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</row>
    <row r="893" spans="1:33" ht="19.5" customHeight="1" x14ac:dyDescent="0.25">
      <c r="A893" s="79"/>
      <c r="B893" s="79"/>
      <c r="C893" s="79"/>
      <c r="D893" s="79"/>
      <c r="E893" s="79"/>
      <c r="F893" s="79"/>
      <c r="G893" s="80"/>
      <c r="H893" s="79"/>
      <c r="I893" s="79"/>
      <c r="J893" s="79"/>
      <c r="K893" s="79"/>
      <c r="L893" s="81"/>
      <c r="M893" s="81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</row>
    <row r="894" spans="1:33" ht="19.5" customHeight="1" x14ac:dyDescent="0.25">
      <c r="A894" s="79"/>
      <c r="B894" s="79"/>
      <c r="C894" s="79"/>
      <c r="D894" s="79"/>
      <c r="E894" s="79"/>
      <c r="F894" s="79"/>
      <c r="G894" s="80"/>
      <c r="H894" s="79"/>
      <c r="I894" s="79"/>
      <c r="J894" s="79"/>
      <c r="K894" s="79"/>
      <c r="L894" s="81"/>
      <c r="M894" s="81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</row>
    <row r="895" spans="1:33" ht="19.5" customHeight="1" x14ac:dyDescent="0.25">
      <c r="A895" s="79"/>
      <c r="B895" s="79"/>
      <c r="C895" s="79"/>
      <c r="D895" s="79"/>
      <c r="E895" s="79"/>
      <c r="F895" s="79"/>
      <c r="G895" s="80"/>
      <c r="H895" s="79"/>
      <c r="I895" s="79"/>
      <c r="J895" s="79"/>
      <c r="K895" s="79"/>
      <c r="L895" s="81"/>
      <c r="M895" s="81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</row>
    <row r="896" spans="1:33" ht="19.5" customHeight="1" x14ac:dyDescent="0.25">
      <c r="A896" s="79"/>
      <c r="B896" s="79"/>
      <c r="C896" s="79"/>
      <c r="D896" s="79"/>
      <c r="E896" s="79"/>
      <c r="F896" s="79"/>
      <c r="G896" s="80"/>
      <c r="H896" s="79"/>
      <c r="I896" s="79"/>
      <c r="J896" s="79"/>
      <c r="K896" s="79"/>
      <c r="L896" s="81"/>
      <c r="M896" s="81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</row>
    <row r="897" spans="1:33" ht="19.5" customHeight="1" x14ac:dyDescent="0.25">
      <c r="A897" s="79"/>
      <c r="B897" s="79"/>
      <c r="C897" s="79"/>
      <c r="D897" s="79"/>
      <c r="E897" s="79"/>
      <c r="F897" s="79"/>
      <c r="G897" s="80"/>
      <c r="H897" s="79"/>
      <c r="I897" s="79"/>
      <c r="J897" s="79"/>
      <c r="K897" s="79"/>
      <c r="L897" s="81"/>
      <c r="M897" s="81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</row>
    <row r="898" spans="1:33" ht="19.5" customHeight="1" x14ac:dyDescent="0.25">
      <c r="A898" s="79"/>
      <c r="B898" s="79"/>
      <c r="C898" s="79"/>
      <c r="D898" s="79"/>
      <c r="E898" s="79"/>
      <c r="F898" s="79"/>
      <c r="G898" s="80"/>
      <c r="H898" s="79"/>
      <c r="I898" s="79"/>
      <c r="J898" s="79"/>
      <c r="K898" s="79"/>
      <c r="L898" s="81"/>
      <c r="M898" s="81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</row>
    <row r="899" spans="1:33" ht="19.5" customHeight="1" x14ac:dyDescent="0.25">
      <c r="A899" s="79"/>
      <c r="B899" s="79"/>
      <c r="C899" s="79"/>
      <c r="D899" s="79"/>
      <c r="E899" s="79"/>
      <c r="F899" s="79"/>
      <c r="G899" s="80"/>
      <c r="H899" s="79"/>
      <c r="I899" s="79"/>
      <c r="J899" s="79"/>
      <c r="K899" s="79"/>
      <c r="L899" s="81"/>
      <c r="M899" s="81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</row>
    <row r="900" spans="1:33" ht="19.5" customHeight="1" x14ac:dyDescent="0.25">
      <c r="A900" s="79"/>
      <c r="B900" s="79"/>
      <c r="C900" s="79"/>
      <c r="D900" s="79"/>
      <c r="E900" s="79"/>
      <c r="F900" s="79"/>
      <c r="G900" s="80"/>
      <c r="H900" s="79"/>
      <c r="I900" s="79"/>
      <c r="J900" s="79"/>
      <c r="K900" s="79"/>
      <c r="L900" s="81"/>
      <c r="M900" s="81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</row>
    <row r="901" spans="1:33" ht="19.5" customHeight="1" x14ac:dyDescent="0.25">
      <c r="A901" s="79"/>
      <c r="B901" s="79"/>
      <c r="C901" s="79"/>
      <c r="D901" s="79"/>
      <c r="E901" s="79"/>
      <c r="F901" s="79"/>
      <c r="G901" s="80"/>
      <c r="H901" s="79"/>
      <c r="I901" s="79"/>
      <c r="J901" s="79"/>
      <c r="K901" s="79"/>
      <c r="L901" s="81"/>
      <c r="M901" s="81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</row>
    <row r="902" spans="1:33" ht="19.5" customHeight="1" x14ac:dyDescent="0.25">
      <c r="A902" s="79"/>
      <c r="B902" s="79"/>
      <c r="C902" s="79"/>
      <c r="D902" s="79"/>
      <c r="E902" s="79"/>
      <c r="F902" s="79"/>
      <c r="G902" s="80"/>
      <c r="H902" s="79"/>
      <c r="I902" s="79"/>
      <c r="J902" s="79"/>
      <c r="K902" s="79"/>
      <c r="L902" s="81"/>
      <c r="M902" s="81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</row>
    <row r="903" spans="1:33" ht="19.5" customHeight="1" x14ac:dyDescent="0.25">
      <c r="A903" s="79"/>
      <c r="B903" s="79"/>
      <c r="C903" s="79"/>
      <c r="D903" s="79"/>
      <c r="E903" s="79"/>
      <c r="F903" s="79"/>
      <c r="G903" s="80"/>
      <c r="H903" s="79"/>
      <c r="I903" s="79"/>
      <c r="J903" s="79"/>
      <c r="K903" s="79"/>
      <c r="L903" s="81"/>
      <c r="M903" s="81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</row>
    <row r="904" spans="1:33" ht="19.5" customHeight="1" x14ac:dyDescent="0.25">
      <c r="A904" s="79"/>
      <c r="B904" s="79"/>
      <c r="C904" s="79"/>
      <c r="D904" s="79"/>
      <c r="E904" s="79"/>
      <c r="F904" s="79"/>
      <c r="G904" s="80"/>
      <c r="H904" s="79"/>
      <c r="I904" s="79"/>
      <c r="J904" s="79"/>
      <c r="K904" s="79"/>
      <c r="L904" s="81"/>
      <c r="M904" s="81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</row>
    <row r="905" spans="1:33" ht="19.5" customHeight="1" x14ac:dyDescent="0.25">
      <c r="A905" s="79"/>
      <c r="B905" s="79"/>
      <c r="C905" s="79"/>
      <c r="D905" s="79"/>
      <c r="E905" s="79"/>
      <c r="F905" s="79"/>
      <c r="G905" s="80"/>
      <c r="H905" s="79"/>
      <c r="I905" s="79"/>
      <c r="J905" s="79"/>
      <c r="K905" s="79"/>
      <c r="L905" s="81"/>
      <c r="M905" s="81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</row>
    <row r="906" spans="1:33" ht="19.5" customHeight="1" x14ac:dyDescent="0.25">
      <c r="A906" s="79"/>
      <c r="B906" s="79"/>
      <c r="C906" s="79"/>
      <c r="D906" s="79"/>
      <c r="E906" s="79"/>
      <c r="F906" s="79"/>
      <c r="G906" s="80"/>
      <c r="H906" s="79"/>
      <c r="I906" s="79"/>
      <c r="J906" s="79"/>
      <c r="K906" s="79"/>
      <c r="L906" s="81"/>
      <c r="M906" s="81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</row>
    <row r="907" spans="1:33" ht="19.5" customHeight="1" x14ac:dyDescent="0.25">
      <c r="A907" s="79"/>
      <c r="B907" s="79"/>
      <c r="C907" s="79"/>
      <c r="D907" s="79"/>
      <c r="E907" s="79"/>
      <c r="F907" s="79"/>
      <c r="G907" s="80"/>
      <c r="H907" s="79"/>
      <c r="I907" s="79"/>
      <c r="J907" s="79"/>
      <c r="K907" s="79"/>
      <c r="L907" s="81"/>
      <c r="M907" s="81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</row>
    <row r="908" spans="1:33" ht="19.5" customHeight="1" x14ac:dyDescent="0.25">
      <c r="A908" s="79"/>
      <c r="B908" s="79"/>
      <c r="C908" s="79"/>
      <c r="D908" s="79"/>
      <c r="E908" s="79"/>
      <c r="F908" s="79"/>
      <c r="G908" s="80"/>
      <c r="H908" s="79"/>
      <c r="I908" s="79"/>
      <c r="J908" s="79"/>
      <c r="K908" s="79"/>
      <c r="L908" s="81"/>
      <c r="M908" s="81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</row>
    <row r="909" spans="1:33" ht="19.5" customHeight="1" x14ac:dyDescent="0.25">
      <c r="A909" s="79"/>
      <c r="B909" s="79"/>
      <c r="C909" s="79"/>
      <c r="D909" s="79"/>
      <c r="E909" s="79"/>
      <c r="F909" s="79"/>
      <c r="G909" s="80"/>
      <c r="H909" s="79"/>
      <c r="I909" s="79"/>
      <c r="J909" s="79"/>
      <c r="K909" s="79"/>
      <c r="L909" s="81"/>
      <c r="M909" s="81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</row>
    <row r="910" spans="1:33" ht="19.5" customHeight="1" x14ac:dyDescent="0.25">
      <c r="A910" s="79"/>
      <c r="B910" s="79"/>
      <c r="C910" s="79"/>
      <c r="D910" s="79"/>
      <c r="E910" s="79"/>
      <c r="F910" s="79"/>
      <c r="G910" s="80"/>
      <c r="H910" s="79"/>
      <c r="I910" s="79"/>
      <c r="J910" s="79"/>
      <c r="K910" s="79"/>
      <c r="L910" s="81"/>
      <c r="M910" s="81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</row>
    <row r="911" spans="1:33" ht="19.5" customHeight="1" x14ac:dyDescent="0.25">
      <c r="A911" s="79"/>
      <c r="B911" s="79"/>
      <c r="C911" s="79"/>
      <c r="D911" s="79"/>
      <c r="E911" s="79"/>
      <c r="F911" s="79"/>
      <c r="G911" s="80"/>
      <c r="H911" s="79"/>
      <c r="I911" s="79"/>
      <c r="J911" s="79"/>
      <c r="K911" s="79"/>
      <c r="L911" s="81"/>
      <c r="M911" s="81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</row>
    <row r="912" spans="1:33" ht="19.5" customHeight="1" x14ac:dyDescent="0.25">
      <c r="A912" s="79"/>
      <c r="B912" s="79"/>
      <c r="C912" s="79"/>
      <c r="D912" s="79"/>
      <c r="E912" s="79"/>
      <c r="F912" s="79"/>
      <c r="G912" s="80"/>
      <c r="H912" s="79"/>
      <c r="I912" s="79"/>
      <c r="J912" s="79"/>
      <c r="K912" s="79"/>
      <c r="L912" s="81"/>
      <c r="M912" s="81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</row>
    <row r="913" spans="1:33" ht="19.5" customHeight="1" x14ac:dyDescent="0.25">
      <c r="A913" s="79"/>
      <c r="B913" s="79"/>
      <c r="C913" s="79"/>
      <c r="D913" s="79"/>
      <c r="E913" s="79"/>
      <c r="F913" s="79"/>
      <c r="G913" s="80"/>
      <c r="H913" s="79"/>
      <c r="I913" s="79"/>
      <c r="J913" s="79"/>
      <c r="K913" s="79"/>
      <c r="L913" s="81"/>
      <c r="M913" s="81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</row>
    <row r="914" spans="1:33" ht="19.5" customHeight="1" x14ac:dyDescent="0.25">
      <c r="A914" s="79"/>
      <c r="B914" s="79"/>
      <c r="C914" s="79"/>
      <c r="D914" s="79"/>
      <c r="E914" s="79"/>
      <c r="F914" s="79"/>
      <c r="G914" s="80"/>
      <c r="H914" s="79"/>
      <c r="I914" s="79"/>
      <c r="J914" s="79"/>
      <c r="K914" s="79"/>
      <c r="L914" s="81"/>
      <c r="M914" s="81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</row>
    <row r="915" spans="1:33" ht="19.5" customHeight="1" x14ac:dyDescent="0.25">
      <c r="A915" s="79"/>
      <c r="B915" s="79"/>
      <c r="C915" s="79"/>
      <c r="D915" s="79"/>
      <c r="E915" s="79"/>
      <c r="F915" s="79"/>
      <c r="G915" s="80"/>
      <c r="H915" s="79"/>
      <c r="I915" s="79"/>
      <c r="J915" s="79"/>
      <c r="K915" s="79"/>
      <c r="L915" s="81"/>
      <c r="M915" s="81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</row>
    <row r="916" spans="1:33" ht="19.5" customHeight="1" x14ac:dyDescent="0.25">
      <c r="A916" s="79"/>
      <c r="B916" s="79"/>
      <c r="C916" s="79"/>
      <c r="D916" s="79"/>
      <c r="E916" s="79"/>
      <c r="F916" s="79"/>
      <c r="G916" s="80"/>
      <c r="H916" s="79"/>
      <c r="I916" s="79"/>
      <c r="J916" s="79"/>
      <c r="K916" s="79"/>
      <c r="L916" s="81"/>
      <c r="M916" s="81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</row>
    <row r="917" spans="1:33" ht="19.5" customHeight="1" x14ac:dyDescent="0.25">
      <c r="A917" s="79"/>
      <c r="B917" s="79"/>
      <c r="C917" s="79"/>
      <c r="D917" s="79"/>
      <c r="E917" s="79"/>
      <c r="F917" s="79"/>
      <c r="G917" s="80"/>
      <c r="H917" s="79"/>
      <c r="I917" s="79"/>
      <c r="J917" s="79"/>
      <c r="K917" s="79"/>
      <c r="L917" s="81"/>
      <c r="M917" s="81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</row>
    <row r="918" spans="1:33" ht="19.5" customHeight="1" x14ac:dyDescent="0.25">
      <c r="A918" s="79"/>
      <c r="B918" s="79"/>
      <c r="C918" s="79"/>
      <c r="D918" s="79"/>
      <c r="E918" s="79"/>
      <c r="F918" s="79"/>
      <c r="G918" s="80"/>
      <c r="H918" s="79"/>
      <c r="I918" s="79"/>
      <c r="J918" s="79"/>
      <c r="K918" s="79"/>
      <c r="L918" s="81"/>
      <c r="M918" s="81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</row>
    <row r="919" spans="1:33" ht="19.5" customHeight="1" x14ac:dyDescent="0.25">
      <c r="A919" s="79"/>
      <c r="B919" s="79"/>
      <c r="C919" s="79"/>
      <c r="D919" s="79"/>
      <c r="E919" s="79"/>
      <c r="F919" s="79"/>
      <c r="G919" s="80"/>
      <c r="H919" s="79"/>
      <c r="I919" s="79"/>
      <c r="J919" s="79"/>
      <c r="K919" s="79"/>
      <c r="L919" s="81"/>
      <c r="M919" s="81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</row>
    <row r="920" spans="1:33" ht="19.5" customHeight="1" x14ac:dyDescent="0.25">
      <c r="A920" s="79"/>
      <c r="B920" s="79"/>
      <c r="C920" s="79"/>
      <c r="D920" s="79"/>
      <c r="E920" s="79"/>
      <c r="F920" s="79"/>
      <c r="G920" s="80"/>
      <c r="H920" s="79"/>
      <c r="I920" s="79"/>
      <c r="J920" s="79"/>
      <c r="K920" s="79"/>
      <c r="L920" s="81"/>
      <c r="M920" s="81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</row>
    <row r="921" spans="1:33" ht="19.5" customHeight="1" x14ac:dyDescent="0.25">
      <c r="A921" s="79"/>
      <c r="B921" s="79"/>
      <c r="C921" s="79"/>
      <c r="D921" s="79"/>
      <c r="E921" s="79"/>
      <c r="F921" s="79"/>
      <c r="G921" s="80"/>
      <c r="H921" s="79"/>
      <c r="I921" s="79"/>
      <c r="J921" s="79"/>
      <c r="K921" s="79"/>
      <c r="L921" s="81"/>
      <c r="M921" s="81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</row>
    <row r="922" spans="1:33" ht="19.5" customHeight="1" x14ac:dyDescent="0.25">
      <c r="A922" s="79"/>
      <c r="B922" s="79"/>
      <c r="C922" s="79"/>
      <c r="D922" s="79"/>
      <c r="E922" s="79"/>
      <c r="F922" s="79"/>
      <c r="G922" s="80"/>
      <c r="H922" s="79"/>
      <c r="I922" s="79"/>
      <c r="J922" s="79"/>
      <c r="K922" s="79"/>
      <c r="L922" s="81"/>
      <c r="M922" s="81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</row>
    <row r="923" spans="1:33" ht="19.5" customHeight="1" x14ac:dyDescent="0.25">
      <c r="A923" s="79"/>
      <c r="B923" s="79"/>
      <c r="C923" s="79"/>
      <c r="D923" s="79"/>
      <c r="E923" s="79"/>
      <c r="F923" s="79"/>
      <c r="G923" s="80"/>
      <c r="H923" s="79"/>
      <c r="I923" s="79"/>
      <c r="J923" s="79"/>
      <c r="K923" s="79"/>
      <c r="L923" s="81"/>
      <c r="M923" s="81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</row>
    <row r="924" spans="1:33" ht="19.5" customHeight="1" x14ac:dyDescent="0.25">
      <c r="A924" s="79"/>
      <c r="B924" s="79"/>
      <c r="C924" s="79"/>
      <c r="D924" s="79"/>
      <c r="E924" s="79"/>
      <c r="F924" s="79"/>
      <c r="G924" s="80"/>
      <c r="H924" s="79"/>
      <c r="I924" s="79"/>
      <c r="J924" s="79"/>
      <c r="K924" s="79"/>
      <c r="L924" s="81"/>
      <c r="M924" s="81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</row>
    <row r="925" spans="1:33" ht="19.5" customHeight="1" x14ac:dyDescent="0.25">
      <c r="A925" s="79"/>
      <c r="B925" s="79"/>
      <c r="C925" s="79"/>
      <c r="D925" s="79"/>
      <c r="E925" s="79"/>
      <c r="F925" s="79"/>
      <c r="G925" s="80"/>
      <c r="H925" s="79"/>
      <c r="I925" s="79"/>
      <c r="J925" s="79"/>
      <c r="K925" s="79"/>
      <c r="L925" s="81"/>
      <c r="M925" s="81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</row>
    <row r="926" spans="1:33" ht="19.5" customHeight="1" x14ac:dyDescent="0.25">
      <c r="A926" s="79"/>
      <c r="B926" s="79"/>
      <c r="C926" s="79"/>
      <c r="D926" s="79"/>
      <c r="E926" s="79"/>
      <c r="F926" s="79"/>
      <c r="G926" s="80"/>
      <c r="H926" s="79"/>
      <c r="I926" s="79"/>
      <c r="J926" s="79"/>
      <c r="K926" s="79"/>
      <c r="L926" s="81"/>
      <c r="M926" s="81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</row>
    <row r="927" spans="1:33" ht="19.5" customHeight="1" x14ac:dyDescent="0.25">
      <c r="A927" s="79"/>
      <c r="B927" s="79"/>
      <c r="C927" s="79"/>
      <c r="D927" s="79"/>
      <c r="E927" s="79"/>
      <c r="F927" s="79"/>
      <c r="G927" s="80"/>
      <c r="H927" s="79"/>
      <c r="I927" s="79"/>
      <c r="J927" s="79"/>
      <c r="K927" s="79"/>
      <c r="L927" s="81"/>
      <c r="M927" s="81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</row>
    <row r="928" spans="1:33" ht="19.5" customHeight="1" x14ac:dyDescent="0.25">
      <c r="A928" s="79"/>
      <c r="B928" s="79"/>
      <c r="C928" s="79"/>
      <c r="D928" s="79"/>
      <c r="E928" s="79"/>
      <c r="F928" s="79"/>
      <c r="G928" s="80"/>
      <c r="H928" s="79"/>
      <c r="I928" s="79"/>
      <c r="J928" s="79"/>
      <c r="K928" s="79"/>
      <c r="L928" s="81"/>
      <c r="M928" s="81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</row>
    <row r="929" spans="1:33" ht="19.5" customHeight="1" x14ac:dyDescent="0.25">
      <c r="A929" s="79"/>
      <c r="B929" s="79"/>
      <c r="C929" s="79"/>
      <c r="D929" s="79"/>
      <c r="E929" s="79"/>
      <c r="F929" s="79"/>
      <c r="G929" s="80"/>
      <c r="H929" s="79"/>
      <c r="I929" s="79"/>
      <c r="J929" s="79"/>
      <c r="K929" s="79"/>
      <c r="L929" s="81"/>
      <c r="M929" s="81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</row>
    <row r="930" spans="1:33" ht="19.5" customHeight="1" x14ac:dyDescent="0.25">
      <c r="A930" s="79"/>
      <c r="B930" s="79"/>
      <c r="C930" s="79"/>
      <c r="D930" s="79"/>
      <c r="E930" s="79"/>
      <c r="F930" s="79"/>
      <c r="G930" s="80"/>
      <c r="H930" s="79"/>
      <c r="I930" s="79"/>
      <c r="J930" s="79"/>
      <c r="K930" s="79"/>
      <c r="L930" s="81"/>
      <c r="M930" s="81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</row>
    <row r="931" spans="1:33" ht="19.5" customHeight="1" x14ac:dyDescent="0.25">
      <c r="A931" s="79"/>
      <c r="B931" s="79"/>
      <c r="C931" s="79"/>
      <c r="D931" s="79"/>
      <c r="E931" s="79"/>
      <c r="F931" s="79"/>
      <c r="G931" s="80"/>
      <c r="H931" s="79"/>
      <c r="I931" s="79"/>
      <c r="J931" s="79"/>
      <c r="K931" s="79"/>
      <c r="L931" s="81"/>
      <c r="M931" s="81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</row>
    <row r="932" spans="1:33" ht="19.5" customHeight="1" x14ac:dyDescent="0.25">
      <c r="A932" s="79"/>
      <c r="B932" s="79"/>
      <c r="C932" s="79"/>
      <c r="D932" s="79"/>
      <c r="E932" s="79"/>
      <c r="F932" s="79"/>
      <c r="G932" s="80"/>
      <c r="H932" s="79"/>
      <c r="I932" s="79"/>
      <c r="J932" s="79"/>
      <c r="K932" s="79"/>
      <c r="L932" s="81"/>
      <c r="M932" s="81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</row>
    <row r="933" spans="1:33" ht="19.5" customHeight="1" x14ac:dyDescent="0.25">
      <c r="A933" s="79"/>
      <c r="B933" s="79"/>
      <c r="C933" s="79"/>
      <c r="D933" s="79"/>
      <c r="E933" s="79"/>
      <c r="F933" s="79"/>
      <c r="G933" s="80"/>
      <c r="H933" s="79"/>
      <c r="I933" s="79"/>
      <c r="J933" s="79"/>
      <c r="K933" s="79"/>
      <c r="L933" s="81"/>
      <c r="M933" s="81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</row>
    <row r="934" spans="1:33" ht="19.5" customHeight="1" x14ac:dyDescent="0.25">
      <c r="A934" s="79"/>
      <c r="B934" s="79"/>
      <c r="C934" s="79"/>
      <c r="D934" s="79"/>
      <c r="E934" s="79"/>
      <c r="F934" s="79"/>
      <c r="G934" s="80"/>
      <c r="H934" s="79"/>
      <c r="I934" s="79"/>
      <c r="J934" s="79"/>
      <c r="K934" s="79"/>
      <c r="L934" s="81"/>
      <c r="M934" s="81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</row>
    <row r="935" spans="1:33" ht="19.5" customHeight="1" x14ac:dyDescent="0.25">
      <c r="A935" s="79"/>
      <c r="B935" s="79"/>
      <c r="C935" s="79"/>
      <c r="D935" s="79"/>
      <c r="E935" s="79"/>
      <c r="F935" s="79"/>
      <c r="G935" s="80"/>
      <c r="H935" s="79"/>
      <c r="I935" s="79"/>
      <c r="J935" s="79"/>
      <c r="K935" s="79"/>
      <c r="L935" s="81"/>
      <c r="M935" s="81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</row>
    <row r="936" spans="1:33" ht="19.5" customHeight="1" x14ac:dyDescent="0.25">
      <c r="A936" s="79"/>
      <c r="B936" s="79"/>
      <c r="C936" s="79"/>
      <c r="D936" s="79"/>
      <c r="E936" s="79"/>
      <c r="F936" s="79"/>
      <c r="G936" s="80"/>
      <c r="H936" s="79"/>
      <c r="I936" s="79"/>
      <c r="J936" s="79"/>
      <c r="K936" s="79"/>
      <c r="L936" s="81"/>
      <c r="M936" s="81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</row>
    <row r="937" spans="1:33" ht="19.5" customHeight="1" x14ac:dyDescent="0.25">
      <c r="A937" s="79"/>
      <c r="B937" s="79"/>
      <c r="C937" s="79"/>
      <c r="D937" s="79"/>
      <c r="E937" s="79"/>
      <c r="F937" s="79"/>
      <c r="G937" s="80"/>
      <c r="H937" s="79"/>
      <c r="I937" s="79"/>
      <c r="J937" s="79"/>
      <c r="K937" s="79"/>
      <c r="L937" s="81"/>
      <c r="M937" s="81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</row>
    <row r="938" spans="1:33" ht="19.5" customHeight="1" x14ac:dyDescent="0.25">
      <c r="A938" s="79"/>
      <c r="B938" s="79"/>
      <c r="C938" s="79"/>
      <c r="D938" s="79"/>
      <c r="E938" s="79"/>
      <c r="F938" s="79"/>
      <c r="G938" s="80"/>
      <c r="H938" s="79"/>
      <c r="I938" s="79"/>
      <c r="J938" s="79"/>
      <c r="K938" s="79"/>
      <c r="L938" s="81"/>
      <c r="M938" s="81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</row>
    <row r="939" spans="1:33" ht="19.5" customHeight="1" x14ac:dyDescent="0.25">
      <c r="A939" s="79"/>
      <c r="B939" s="79"/>
      <c r="C939" s="79"/>
      <c r="D939" s="79"/>
      <c r="E939" s="79"/>
      <c r="F939" s="79"/>
      <c r="G939" s="80"/>
      <c r="H939" s="79"/>
      <c r="I939" s="79"/>
      <c r="J939" s="79"/>
      <c r="K939" s="79"/>
      <c r="L939" s="81"/>
      <c r="M939" s="81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</row>
    <row r="940" spans="1:33" ht="19.5" customHeight="1" x14ac:dyDescent="0.25">
      <c r="A940" s="79"/>
      <c r="B940" s="79"/>
      <c r="C940" s="79"/>
      <c r="D940" s="79"/>
      <c r="E940" s="79"/>
      <c r="F940" s="79"/>
      <c r="G940" s="80"/>
      <c r="H940" s="79"/>
      <c r="I940" s="79"/>
      <c r="J940" s="79"/>
      <c r="K940" s="79"/>
      <c r="L940" s="81"/>
      <c r="M940" s="81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</row>
    <row r="941" spans="1:33" ht="19.5" customHeight="1" x14ac:dyDescent="0.25">
      <c r="A941" s="79"/>
      <c r="B941" s="79"/>
      <c r="C941" s="79"/>
      <c r="D941" s="79"/>
      <c r="E941" s="79"/>
      <c r="F941" s="79"/>
      <c r="G941" s="80"/>
      <c r="H941" s="79"/>
      <c r="I941" s="79"/>
      <c r="J941" s="79"/>
      <c r="K941" s="79"/>
      <c r="L941" s="81"/>
      <c r="M941" s="81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</row>
    <row r="942" spans="1:33" ht="19.5" customHeight="1" x14ac:dyDescent="0.25">
      <c r="A942" s="79"/>
      <c r="B942" s="79"/>
      <c r="C942" s="79"/>
      <c r="D942" s="79"/>
      <c r="E942" s="79"/>
      <c r="F942" s="79"/>
      <c r="G942" s="80"/>
      <c r="H942" s="79"/>
      <c r="I942" s="79"/>
      <c r="J942" s="79"/>
      <c r="K942" s="79"/>
      <c r="L942" s="81"/>
      <c r="M942" s="81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</row>
    <row r="943" spans="1:33" ht="19.5" customHeight="1" x14ac:dyDescent="0.25">
      <c r="A943" s="79"/>
      <c r="B943" s="79"/>
      <c r="C943" s="79"/>
      <c r="D943" s="79"/>
      <c r="E943" s="79"/>
      <c r="F943" s="79"/>
      <c r="G943" s="80"/>
      <c r="H943" s="79"/>
      <c r="I943" s="79"/>
      <c r="J943" s="79"/>
      <c r="K943" s="79"/>
      <c r="L943" s="81"/>
      <c r="M943" s="81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</row>
    <row r="944" spans="1:33" ht="19.5" customHeight="1" x14ac:dyDescent="0.25">
      <c r="A944" s="79"/>
      <c r="B944" s="79"/>
      <c r="C944" s="79"/>
      <c r="D944" s="79"/>
      <c r="E944" s="79"/>
      <c r="F944" s="79"/>
      <c r="G944" s="80"/>
      <c r="H944" s="79"/>
      <c r="I944" s="79"/>
      <c r="J944" s="79"/>
      <c r="K944" s="79"/>
      <c r="L944" s="81"/>
      <c r="M944" s="81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</row>
    <row r="945" spans="1:33" ht="19.5" customHeight="1" x14ac:dyDescent="0.25">
      <c r="A945" s="79"/>
      <c r="B945" s="79"/>
      <c r="C945" s="79"/>
      <c r="D945" s="79"/>
      <c r="E945" s="79"/>
      <c r="F945" s="79"/>
      <c r="G945" s="80"/>
      <c r="H945" s="79"/>
      <c r="I945" s="79"/>
      <c r="J945" s="79"/>
      <c r="K945" s="79"/>
      <c r="L945" s="81"/>
      <c r="M945" s="81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</row>
    <row r="946" spans="1:33" ht="19.5" customHeight="1" x14ac:dyDescent="0.25">
      <c r="A946" s="79"/>
      <c r="B946" s="79"/>
      <c r="C946" s="79"/>
      <c r="D946" s="79"/>
      <c r="E946" s="79"/>
      <c r="F946" s="79"/>
      <c r="G946" s="80"/>
      <c r="H946" s="79"/>
      <c r="I946" s="79"/>
      <c r="J946" s="79"/>
      <c r="K946" s="79"/>
      <c r="L946" s="81"/>
      <c r="M946" s="81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</row>
    <row r="947" spans="1:33" ht="19.5" customHeight="1" x14ac:dyDescent="0.25">
      <c r="A947" s="79"/>
      <c r="B947" s="79"/>
      <c r="C947" s="79"/>
      <c r="D947" s="79"/>
      <c r="E947" s="79"/>
      <c r="F947" s="79"/>
      <c r="G947" s="80"/>
      <c r="H947" s="79"/>
      <c r="I947" s="79"/>
      <c r="J947" s="79"/>
      <c r="K947" s="79"/>
      <c r="L947" s="81"/>
      <c r="M947" s="81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</row>
    <row r="948" spans="1:33" ht="19.5" customHeight="1" x14ac:dyDescent="0.25">
      <c r="A948" s="79"/>
      <c r="B948" s="79"/>
      <c r="C948" s="79"/>
      <c r="D948" s="79"/>
      <c r="E948" s="79"/>
      <c r="F948" s="79"/>
      <c r="G948" s="80"/>
      <c r="H948" s="79"/>
      <c r="I948" s="79"/>
      <c r="J948" s="79"/>
      <c r="K948" s="79"/>
      <c r="L948" s="81"/>
      <c r="M948" s="81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</row>
    <row r="949" spans="1:33" ht="19.5" customHeight="1" x14ac:dyDescent="0.25">
      <c r="A949" s="79"/>
      <c r="B949" s="79"/>
      <c r="C949" s="79"/>
      <c r="D949" s="79"/>
      <c r="E949" s="79"/>
      <c r="F949" s="79"/>
      <c r="G949" s="80"/>
      <c r="H949" s="79"/>
      <c r="I949" s="79"/>
      <c r="J949" s="79"/>
      <c r="K949" s="79"/>
      <c r="L949" s="81"/>
      <c r="M949" s="81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</row>
    <row r="950" spans="1:33" ht="19.5" customHeight="1" x14ac:dyDescent="0.25">
      <c r="A950" s="79"/>
      <c r="B950" s="79"/>
      <c r="C950" s="79"/>
      <c r="D950" s="79"/>
      <c r="E950" s="79"/>
      <c r="F950" s="79"/>
      <c r="G950" s="80"/>
      <c r="H950" s="79"/>
      <c r="I950" s="79"/>
      <c r="J950" s="79"/>
      <c r="K950" s="79"/>
      <c r="L950" s="81"/>
      <c r="M950" s="81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</row>
    <row r="951" spans="1:33" ht="19.5" customHeight="1" x14ac:dyDescent="0.25">
      <c r="A951" s="79"/>
      <c r="B951" s="79"/>
      <c r="C951" s="79"/>
      <c r="D951" s="79"/>
      <c r="E951" s="79"/>
      <c r="F951" s="79"/>
      <c r="G951" s="80"/>
      <c r="H951" s="79"/>
      <c r="I951" s="79"/>
      <c r="J951" s="79"/>
      <c r="K951" s="79"/>
      <c r="L951" s="81"/>
      <c r="M951" s="81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</row>
    <row r="952" spans="1:33" ht="19.5" customHeight="1" x14ac:dyDescent="0.25">
      <c r="A952" s="79"/>
      <c r="B952" s="79"/>
      <c r="C952" s="79"/>
      <c r="D952" s="79"/>
      <c r="E952" s="79"/>
      <c r="F952" s="79"/>
      <c r="G952" s="80"/>
      <c r="H952" s="79"/>
      <c r="I952" s="79"/>
      <c r="J952" s="79"/>
      <c r="K952" s="79"/>
      <c r="L952" s="81"/>
      <c r="M952" s="81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</row>
    <row r="953" spans="1:33" ht="19.5" customHeight="1" x14ac:dyDescent="0.25">
      <c r="A953" s="79"/>
      <c r="B953" s="79"/>
      <c r="C953" s="79"/>
      <c r="D953" s="79"/>
      <c r="E953" s="79"/>
      <c r="F953" s="79"/>
      <c r="G953" s="80"/>
      <c r="H953" s="79"/>
      <c r="I953" s="79"/>
      <c r="J953" s="79"/>
      <c r="K953" s="79"/>
      <c r="L953" s="81"/>
      <c r="M953" s="81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</row>
    <row r="954" spans="1:33" ht="19.5" customHeight="1" x14ac:dyDescent="0.25">
      <c r="A954" s="79"/>
      <c r="B954" s="79"/>
      <c r="C954" s="79"/>
      <c r="D954" s="79"/>
      <c r="E954" s="79"/>
      <c r="F954" s="79"/>
      <c r="G954" s="80"/>
      <c r="H954" s="79"/>
      <c r="I954" s="79"/>
      <c r="J954" s="79"/>
      <c r="K954" s="79"/>
      <c r="L954" s="81"/>
      <c r="M954" s="81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</row>
    <row r="955" spans="1:33" ht="19.5" customHeight="1" x14ac:dyDescent="0.25">
      <c r="A955" s="79"/>
      <c r="B955" s="79"/>
      <c r="C955" s="79"/>
      <c r="D955" s="79"/>
      <c r="E955" s="79"/>
      <c r="F955" s="79"/>
      <c r="G955" s="80"/>
      <c r="H955" s="79"/>
      <c r="I955" s="79"/>
      <c r="J955" s="79"/>
      <c r="K955" s="79"/>
      <c r="L955" s="81"/>
      <c r="M955" s="81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</row>
    <row r="956" spans="1:33" ht="19.5" customHeight="1" x14ac:dyDescent="0.25">
      <c r="A956" s="79"/>
      <c r="B956" s="79"/>
      <c r="C956" s="79"/>
      <c r="D956" s="79"/>
      <c r="E956" s="79"/>
      <c r="F956" s="79"/>
      <c r="G956" s="80"/>
      <c r="H956" s="79"/>
      <c r="I956" s="79"/>
      <c r="J956" s="79"/>
      <c r="K956" s="79"/>
      <c r="L956" s="81"/>
      <c r="M956" s="81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</row>
    <row r="957" spans="1:33" ht="19.5" customHeight="1" x14ac:dyDescent="0.25">
      <c r="A957" s="79"/>
      <c r="B957" s="79"/>
      <c r="C957" s="79"/>
      <c r="D957" s="79"/>
      <c r="E957" s="79"/>
      <c r="F957" s="79"/>
      <c r="G957" s="80"/>
      <c r="H957" s="79"/>
      <c r="I957" s="79"/>
      <c r="J957" s="79"/>
      <c r="K957" s="79"/>
      <c r="L957" s="81"/>
      <c r="M957" s="81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</row>
    <row r="958" spans="1:33" ht="19.5" customHeight="1" x14ac:dyDescent="0.25">
      <c r="A958" s="79"/>
      <c r="B958" s="79"/>
      <c r="C958" s="79"/>
      <c r="D958" s="79"/>
      <c r="E958" s="79"/>
      <c r="F958" s="79"/>
      <c r="G958" s="80"/>
      <c r="H958" s="79"/>
      <c r="I958" s="79"/>
      <c r="J958" s="79"/>
      <c r="K958" s="79"/>
      <c r="L958" s="81"/>
      <c r="M958" s="81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</row>
    <row r="959" spans="1:33" ht="19.5" customHeight="1" x14ac:dyDescent="0.25">
      <c r="A959" s="79"/>
      <c r="B959" s="79"/>
      <c r="C959" s="79"/>
      <c r="D959" s="79"/>
      <c r="E959" s="79"/>
      <c r="F959" s="79"/>
      <c r="G959" s="80"/>
      <c r="H959" s="79"/>
      <c r="I959" s="79"/>
      <c r="J959" s="79"/>
      <c r="K959" s="79"/>
      <c r="L959" s="81"/>
      <c r="M959" s="81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</row>
    <row r="960" spans="1:33" ht="19.5" customHeight="1" x14ac:dyDescent="0.25">
      <c r="A960" s="79"/>
      <c r="B960" s="79"/>
      <c r="C960" s="79"/>
      <c r="D960" s="79"/>
      <c r="E960" s="79"/>
      <c r="F960" s="79"/>
      <c r="G960" s="80"/>
      <c r="H960" s="79"/>
      <c r="I960" s="79"/>
      <c r="J960" s="79"/>
      <c r="K960" s="79"/>
      <c r="L960" s="81"/>
      <c r="M960" s="81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</row>
    <row r="961" spans="1:33" ht="19.5" customHeight="1" x14ac:dyDescent="0.25">
      <c r="A961" s="79"/>
      <c r="B961" s="79"/>
      <c r="C961" s="79"/>
      <c r="D961" s="79"/>
      <c r="E961" s="79"/>
      <c r="F961" s="79"/>
      <c r="G961" s="80"/>
      <c r="H961" s="79"/>
      <c r="I961" s="79"/>
      <c r="J961" s="79"/>
      <c r="K961" s="79"/>
      <c r="L961" s="81"/>
      <c r="M961" s="81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</row>
    <row r="962" spans="1:33" ht="19.5" customHeight="1" x14ac:dyDescent="0.25">
      <c r="A962" s="79"/>
      <c r="B962" s="79"/>
      <c r="C962" s="79"/>
      <c r="D962" s="79"/>
      <c r="E962" s="79"/>
      <c r="F962" s="79"/>
      <c r="G962" s="80"/>
      <c r="H962" s="79"/>
      <c r="I962" s="79"/>
      <c r="J962" s="79"/>
      <c r="K962" s="79"/>
      <c r="L962" s="81"/>
      <c r="M962" s="81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</row>
    <row r="963" spans="1:33" ht="19.5" customHeight="1" x14ac:dyDescent="0.25">
      <c r="A963" s="79"/>
      <c r="B963" s="79"/>
      <c r="C963" s="79"/>
      <c r="D963" s="79"/>
      <c r="E963" s="79"/>
      <c r="F963" s="79"/>
      <c r="G963" s="80"/>
      <c r="H963" s="79"/>
      <c r="I963" s="79"/>
      <c r="J963" s="79"/>
      <c r="K963" s="79"/>
      <c r="L963" s="81"/>
      <c r="M963" s="81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</row>
    <row r="964" spans="1:33" ht="19.5" customHeight="1" x14ac:dyDescent="0.25">
      <c r="A964" s="79"/>
      <c r="B964" s="79"/>
      <c r="C964" s="79"/>
      <c r="D964" s="79"/>
      <c r="E964" s="79"/>
      <c r="F964" s="79"/>
      <c r="G964" s="80"/>
      <c r="H964" s="79"/>
      <c r="I964" s="79"/>
      <c r="J964" s="79"/>
      <c r="K964" s="79"/>
      <c r="L964" s="81"/>
      <c r="M964" s="81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</row>
    <row r="965" spans="1:33" ht="19.5" customHeight="1" x14ac:dyDescent="0.25">
      <c r="A965" s="79"/>
      <c r="B965" s="79"/>
      <c r="C965" s="79"/>
      <c r="D965" s="79"/>
      <c r="E965" s="79"/>
      <c r="F965" s="79"/>
      <c r="G965" s="80"/>
      <c r="H965" s="79"/>
      <c r="I965" s="79"/>
      <c r="J965" s="79"/>
      <c r="K965" s="79"/>
      <c r="L965" s="81"/>
      <c r="M965" s="81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</row>
    <row r="966" spans="1:33" ht="19.5" customHeight="1" x14ac:dyDescent="0.25">
      <c r="A966" s="79"/>
      <c r="B966" s="79"/>
      <c r="C966" s="79"/>
      <c r="D966" s="79"/>
      <c r="E966" s="79"/>
      <c r="F966" s="79"/>
      <c r="G966" s="80"/>
      <c r="H966" s="79"/>
      <c r="I966" s="79"/>
      <c r="J966" s="79"/>
      <c r="K966" s="79"/>
      <c r="L966" s="81"/>
      <c r="M966" s="81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</row>
    <row r="967" spans="1:33" ht="19.5" customHeight="1" x14ac:dyDescent="0.25">
      <c r="A967" s="79"/>
      <c r="B967" s="79"/>
      <c r="C967" s="79"/>
      <c r="D967" s="79"/>
      <c r="E967" s="79"/>
      <c r="F967" s="79"/>
      <c r="G967" s="80"/>
      <c r="H967" s="79"/>
      <c r="I967" s="79"/>
      <c r="J967" s="79"/>
      <c r="K967" s="79"/>
      <c r="L967" s="81"/>
      <c r="M967" s="81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</row>
    <row r="968" spans="1:33" ht="19.5" customHeight="1" x14ac:dyDescent="0.25">
      <c r="A968" s="79"/>
      <c r="B968" s="79"/>
      <c r="C968" s="79"/>
      <c r="D968" s="79"/>
      <c r="E968" s="79"/>
      <c r="F968" s="79"/>
      <c r="G968" s="80"/>
      <c r="H968" s="79"/>
      <c r="I968" s="79"/>
      <c r="J968" s="79"/>
      <c r="K968" s="79"/>
      <c r="L968" s="81"/>
      <c r="M968" s="81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</row>
    <row r="969" spans="1:33" ht="19.5" customHeight="1" x14ac:dyDescent="0.25">
      <c r="A969" s="79"/>
      <c r="B969" s="79"/>
      <c r="C969" s="79"/>
      <c r="D969" s="79"/>
      <c r="E969" s="79"/>
      <c r="F969" s="79"/>
      <c r="G969" s="80"/>
      <c r="H969" s="79"/>
      <c r="I969" s="79"/>
      <c r="J969" s="79"/>
      <c r="K969" s="79"/>
      <c r="L969" s="81"/>
      <c r="M969" s="81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</row>
    <row r="970" spans="1:33" ht="19.5" customHeight="1" x14ac:dyDescent="0.25">
      <c r="A970" s="79"/>
      <c r="B970" s="79"/>
      <c r="C970" s="79"/>
      <c r="D970" s="79"/>
      <c r="E970" s="79"/>
      <c r="F970" s="79"/>
      <c r="G970" s="80"/>
      <c r="H970" s="79"/>
      <c r="I970" s="79"/>
      <c r="J970" s="79"/>
      <c r="K970" s="79"/>
      <c r="L970" s="81"/>
      <c r="M970" s="81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</row>
    <row r="971" spans="1:33" ht="19.5" customHeight="1" x14ac:dyDescent="0.25">
      <c r="A971" s="79"/>
      <c r="B971" s="79"/>
      <c r="C971" s="79"/>
      <c r="D971" s="79"/>
      <c r="E971" s="79"/>
      <c r="F971" s="79"/>
      <c r="G971" s="80"/>
      <c r="H971" s="79"/>
      <c r="I971" s="79"/>
      <c r="J971" s="79"/>
      <c r="K971" s="79"/>
      <c r="L971" s="81"/>
      <c r="M971" s="81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</row>
    <row r="972" spans="1:33" ht="19.5" customHeight="1" x14ac:dyDescent="0.25">
      <c r="A972" s="79"/>
      <c r="B972" s="79"/>
      <c r="C972" s="79"/>
      <c r="D972" s="79"/>
      <c r="E972" s="79"/>
      <c r="F972" s="79"/>
      <c r="G972" s="80"/>
      <c r="H972" s="79"/>
      <c r="I972" s="79"/>
      <c r="J972" s="79"/>
      <c r="K972" s="79"/>
      <c r="L972" s="81"/>
      <c r="M972" s="81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</row>
    <row r="973" spans="1:33" ht="19.5" customHeight="1" x14ac:dyDescent="0.25">
      <c r="A973" s="79"/>
      <c r="B973" s="79"/>
      <c r="C973" s="79"/>
      <c r="D973" s="79"/>
      <c r="E973" s="79"/>
      <c r="F973" s="79"/>
      <c r="G973" s="80"/>
      <c r="H973" s="79"/>
      <c r="I973" s="79"/>
      <c r="J973" s="79"/>
      <c r="K973" s="79"/>
      <c r="L973" s="81"/>
      <c r="M973" s="81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</row>
    <row r="974" spans="1:33" ht="19.5" customHeight="1" x14ac:dyDescent="0.25">
      <c r="A974" s="79"/>
      <c r="B974" s="79"/>
      <c r="C974" s="79"/>
      <c r="D974" s="79"/>
      <c r="E974" s="79"/>
      <c r="F974" s="79"/>
      <c r="G974" s="80"/>
      <c r="H974" s="79"/>
      <c r="I974" s="79"/>
      <c r="J974" s="79"/>
      <c r="K974" s="79"/>
      <c r="L974" s="81"/>
      <c r="M974" s="81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</row>
    <row r="975" spans="1:33" ht="19.5" customHeight="1" x14ac:dyDescent="0.25">
      <c r="A975" s="79"/>
      <c r="B975" s="79"/>
      <c r="C975" s="79"/>
      <c r="D975" s="79"/>
      <c r="E975" s="79"/>
      <c r="F975" s="79"/>
      <c r="G975" s="80"/>
      <c r="H975" s="79"/>
      <c r="I975" s="79"/>
      <c r="J975" s="79"/>
      <c r="K975" s="79"/>
      <c r="L975" s="81"/>
      <c r="M975" s="81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</row>
    <row r="976" spans="1:33" ht="19.5" customHeight="1" x14ac:dyDescent="0.25">
      <c r="A976" s="79"/>
      <c r="B976" s="79"/>
      <c r="C976" s="79"/>
      <c r="D976" s="79"/>
      <c r="E976" s="79"/>
      <c r="F976" s="79"/>
      <c r="G976" s="80"/>
      <c r="H976" s="79"/>
      <c r="I976" s="79"/>
      <c r="J976" s="79"/>
      <c r="K976" s="79"/>
      <c r="L976" s="81"/>
      <c r="M976" s="81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</row>
    <row r="977" spans="1:33" ht="19.5" customHeight="1" x14ac:dyDescent="0.25">
      <c r="A977" s="79"/>
      <c r="B977" s="79"/>
      <c r="C977" s="79"/>
      <c r="D977" s="79"/>
      <c r="E977" s="79"/>
      <c r="F977" s="79"/>
      <c r="G977" s="80"/>
      <c r="H977" s="79"/>
      <c r="I977" s="79"/>
      <c r="J977" s="79"/>
      <c r="K977" s="79"/>
      <c r="L977" s="81"/>
      <c r="M977" s="81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</row>
    <row r="978" spans="1:33" ht="19.5" customHeight="1" x14ac:dyDescent="0.25">
      <c r="A978" s="79"/>
      <c r="B978" s="79"/>
      <c r="C978" s="79"/>
      <c r="D978" s="79"/>
      <c r="E978" s="79"/>
      <c r="F978" s="79"/>
      <c r="G978" s="80"/>
      <c r="H978" s="79"/>
      <c r="I978" s="79"/>
      <c r="J978" s="79"/>
      <c r="K978" s="79"/>
      <c r="L978" s="81"/>
      <c r="M978" s="81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</row>
    <row r="979" spans="1:33" ht="19.5" customHeight="1" x14ac:dyDescent="0.25">
      <c r="A979" s="79"/>
      <c r="B979" s="79"/>
      <c r="C979" s="79"/>
      <c r="D979" s="79"/>
      <c r="E979" s="79"/>
      <c r="F979" s="79"/>
      <c r="G979" s="80"/>
      <c r="H979" s="79"/>
      <c r="I979" s="79"/>
      <c r="J979" s="79"/>
      <c r="K979" s="79"/>
      <c r="L979" s="81"/>
      <c r="M979" s="81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</row>
    <row r="980" spans="1:33" ht="19.5" customHeight="1" x14ac:dyDescent="0.25">
      <c r="A980" s="79"/>
      <c r="B980" s="79"/>
      <c r="C980" s="79"/>
      <c r="D980" s="79"/>
      <c r="E980" s="79"/>
      <c r="F980" s="79"/>
      <c r="G980" s="80"/>
      <c r="H980" s="79"/>
      <c r="I980" s="79"/>
      <c r="J980" s="79"/>
      <c r="K980" s="79"/>
      <c r="L980" s="81"/>
      <c r="M980" s="81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</row>
    <row r="981" spans="1:33" ht="19.5" customHeight="1" x14ac:dyDescent="0.25">
      <c r="A981" s="79"/>
      <c r="B981" s="79"/>
      <c r="C981" s="79"/>
      <c r="D981" s="79"/>
      <c r="E981" s="79"/>
      <c r="F981" s="79"/>
      <c r="G981" s="80"/>
      <c r="H981" s="79"/>
      <c r="I981" s="79"/>
      <c r="J981" s="79"/>
      <c r="K981" s="79"/>
      <c r="L981" s="81"/>
      <c r="M981" s="81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</row>
    <row r="982" spans="1:33" ht="19.5" customHeight="1" x14ac:dyDescent="0.25">
      <c r="A982" s="79"/>
      <c r="B982" s="79"/>
      <c r="C982" s="79"/>
      <c r="D982" s="79"/>
      <c r="E982" s="79"/>
      <c r="F982" s="79"/>
      <c r="G982" s="80"/>
      <c r="H982" s="79"/>
      <c r="I982" s="79"/>
      <c r="J982" s="79"/>
      <c r="K982" s="79"/>
      <c r="L982" s="81"/>
      <c r="M982" s="81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</row>
    <row r="983" spans="1:33" ht="19.5" customHeight="1" x14ac:dyDescent="0.25">
      <c r="A983" s="79"/>
      <c r="B983" s="79"/>
      <c r="C983" s="79"/>
      <c r="D983" s="79"/>
      <c r="E983" s="79"/>
      <c r="F983" s="79"/>
      <c r="G983" s="80"/>
      <c r="H983" s="79"/>
      <c r="I983" s="79"/>
      <c r="J983" s="79"/>
      <c r="K983" s="79"/>
      <c r="L983" s="81"/>
      <c r="M983" s="81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</row>
    <row r="984" spans="1:33" ht="19.5" customHeight="1" x14ac:dyDescent="0.25">
      <c r="A984" s="79"/>
      <c r="B984" s="79"/>
      <c r="C984" s="79"/>
      <c r="D984" s="79"/>
      <c r="E984" s="79"/>
      <c r="F984" s="79"/>
      <c r="G984" s="80"/>
      <c r="H984" s="79"/>
      <c r="I984" s="79"/>
      <c r="J984" s="79"/>
      <c r="K984" s="79"/>
      <c r="L984" s="81"/>
      <c r="M984" s="81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</row>
    <row r="985" spans="1:33" ht="19.5" customHeight="1" x14ac:dyDescent="0.25">
      <c r="A985" s="79"/>
      <c r="B985" s="79"/>
      <c r="C985" s="79"/>
      <c r="D985" s="79"/>
      <c r="E985" s="79"/>
      <c r="F985" s="79"/>
      <c r="G985" s="80"/>
      <c r="H985" s="79"/>
      <c r="I985" s="79"/>
      <c r="J985" s="79"/>
      <c r="K985" s="79"/>
      <c r="L985" s="81"/>
      <c r="M985" s="81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</row>
    <row r="986" spans="1:33" ht="19.5" customHeight="1" x14ac:dyDescent="0.25">
      <c r="A986" s="79"/>
      <c r="B986" s="79"/>
      <c r="C986" s="79"/>
      <c r="D986" s="79"/>
      <c r="E986" s="79"/>
      <c r="F986" s="79"/>
      <c r="G986" s="80"/>
      <c r="H986" s="79"/>
      <c r="I986" s="79"/>
      <c r="J986" s="79"/>
      <c r="K986" s="79"/>
      <c r="L986" s="81"/>
      <c r="M986" s="81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</row>
    <row r="987" spans="1:33" ht="19.5" customHeight="1" x14ac:dyDescent="0.25">
      <c r="A987" s="79"/>
      <c r="B987" s="79"/>
      <c r="C987" s="79"/>
      <c r="D987" s="79"/>
      <c r="E987" s="79"/>
      <c r="F987" s="79"/>
      <c r="G987" s="80"/>
      <c r="H987" s="79"/>
      <c r="I987" s="79"/>
      <c r="J987" s="79"/>
      <c r="K987" s="79"/>
      <c r="L987" s="81"/>
      <c r="M987" s="81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</row>
    <row r="988" spans="1:33" ht="19.5" customHeight="1" x14ac:dyDescent="0.25">
      <c r="A988" s="79"/>
      <c r="B988" s="79"/>
      <c r="C988" s="79"/>
      <c r="D988" s="79"/>
      <c r="E988" s="79"/>
      <c r="F988" s="79"/>
      <c r="G988" s="80"/>
      <c r="H988" s="79"/>
      <c r="I988" s="79"/>
      <c r="J988" s="79"/>
      <c r="K988" s="79"/>
      <c r="L988" s="81"/>
      <c r="M988" s="81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</row>
    <row r="989" spans="1:33" ht="19.5" customHeight="1" x14ac:dyDescent="0.25">
      <c r="A989" s="79"/>
      <c r="B989" s="79"/>
      <c r="C989" s="79"/>
      <c r="D989" s="79"/>
      <c r="E989" s="79"/>
      <c r="F989" s="79"/>
      <c r="G989" s="80"/>
      <c r="H989" s="79"/>
      <c r="I989" s="79"/>
      <c r="J989" s="79"/>
      <c r="K989" s="79"/>
      <c r="L989" s="81"/>
      <c r="M989" s="81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</row>
    <row r="990" spans="1:33" ht="19.5" customHeight="1" x14ac:dyDescent="0.25">
      <c r="A990" s="79"/>
      <c r="B990" s="79"/>
      <c r="C990" s="79"/>
      <c r="D990" s="79"/>
      <c r="E990" s="79"/>
      <c r="F990" s="79"/>
      <c r="G990" s="80"/>
      <c r="H990" s="79"/>
      <c r="I990" s="79"/>
      <c r="J990" s="79"/>
      <c r="K990" s="79"/>
      <c r="L990" s="81"/>
      <c r="M990" s="81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</row>
    <row r="991" spans="1:33" ht="19.5" customHeight="1" x14ac:dyDescent="0.25">
      <c r="A991" s="79"/>
      <c r="B991" s="79"/>
      <c r="C991" s="79"/>
      <c r="D991" s="79"/>
      <c r="E991" s="79"/>
      <c r="F991" s="79"/>
      <c r="G991" s="80"/>
      <c r="H991" s="79"/>
      <c r="I991" s="79"/>
      <c r="J991" s="79"/>
      <c r="K991" s="79"/>
      <c r="L991" s="81"/>
      <c r="M991" s="81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</row>
    <row r="992" spans="1:33" ht="19.5" customHeight="1" x14ac:dyDescent="0.25">
      <c r="A992" s="79"/>
      <c r="B992" s="79"/>
      <c r="C992" s="79"/>
      <c r="D992" s="79"/>
      <c r="E992" s="79"/>
      <c r="F992" s="79"/>
      <c r="G992" s="80"/>
      <c r="H992" s="79"/>
      <c r="I992" s="79"/>
      <c r="J992" s="79"/>
      <c r="K992" s="79"/>
      <c r="L992" s="81"/>
      <c r="M992" s="81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</row>
    <row r="993" spans="1:33" ht="19.5" customHeight="1" x14ac:dyDescent="0.25">
      <c r="A993" s="79"/>
      <c r="B993" s="79"/>
      <c r="C993" s="79"/>
      <c r="D993" s="79"/>
      <c r="E993" s="79"/>
      <c r="F993" s="79"/>
      <c r="G993" s="80"/>
      <c r="H993" s="79"/>
      <c r="I993" s="79"/>
      <c r="J993" s="79"/>
      <c r="K993" s="79"/>
      <c r="L993" s="81"/>
      <c r="M993" s="81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</row>
    <row r="994" spans="1:33" ht="19.5" customHeight="1" x14ac:dyDescent="0.25">
      <c r="A994" s="79"/>
      <c r="B994" s="79"/>
      <c r="C994" s="79"/>
      <c r="D994" s="79"/>
      <c r="E994" s="79"/>
      <c r="F994" s="79"/>
      <c r="G994" s="80"/>
      <c r="H994" s="79"/>
      <c r="I994" s="79"/>
      <c r="J994" s="79"/>
      <c r="K994" s="79"/>
      <c r="L994" s="81"/>
      <c r="M994" s="81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</row>
    <row r="995" spans="1:33" ht="19.5" customHeight="1" x14ac:dyDescent="0.25">
      <c r="A995" s="79"/>
      <c r="B995" s="79"/>
      <c r="C995" s="79"/>
      <c r="D995" s="79"/>
      <c r="E995" s="79"/>
      <c r="F995" s="79"/>
      <c r="G995" s="80"/>
      <c r="H995" s="79"/>
      <c r="I995" s="79"/>
      <c r="J995" s="79"/>
      <c r="K995" s="79"/>
      <c r="L995" s="81"/>
      <c r="M995" s="81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</row>
    <row r="996" spans="1:33" ht="19.5" customHeight="1" x14ac:dyDescent="0.25">
      <c r="A996" s="79"/>
      <c r="B996" s="79"/>
      <c r="C996" s="79"/>
      <c r="D996" s="79"/>
      <c r="E996" s="79"/>
      <c r="F996" s="79"/>
      <c r="G996" s="80"/>
      <c r="H996" s="79"/>
      <c r="I996" s="79"/>
      <c r="J996" s="79"/>
      <c r="K996" s="79"/>
      <c r="L996" s="81"/>
      <c r="M996" s="81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</row>
    <row r="997" spans="1:33" ht="19.5" customHeight="1" x14ac:dyDescent="0.25">
      <c r="A997" s="79"/>
      <c r="B997" s="79"/>
      <c r="C997" s="79"/>
      <c r="D997" s="79"/>
      <c r="E997" s="79"/>
      <c r="F997" s="79"/>
      <c r="G997" s="80"/>
      <c r="H997" s="79"/>
      <c r="I997" s="79"/>
      <c r="J997" s="79"/>
      <c r="K997" s="79"/>
      <c r="L997" s="81"/>
      <c r="M997" s="81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</row>
    <row r="998" spans="1:33" ht="19.5" customHeight="1" x14ac:dyDescent="0.25">
      <c r="A998" s="79"/>
      <c r="B998" s="79"/>
      <c r="C998" s="79"/>
      <c r="D998" s="79"/>
      <c r="E998" s="79"/>
      <c r="F998" s="79"/>
      <c r="G998" s="80"/>
      <c r="H998" s="79"/>
      <c r="I998" s="79"/>
      <c r="J998" s="79"/>
      <c r="K998" s="79"/>
      <c r="L998" s="81"/>
      <c r="M998" s="81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</row>
    <row r="999" spans="1:33" ht="19.5" customHeight="1" x14ac:dyDescent="0.25">
      <c r="A999" s="79"/>
      <c r="B999" s="79"/>
      <c r="C999" s="79"/>
      <c r="D999" s="79"/>
      <c r="E999" s="79"/>
      <c r="F999" s="79"/>
      <c r="G999" s="80"/>
      <c r="H999" s="79"/>
      <c r="I999" s="79"/>
      <c r="J999" s="79"/>
      <c r="K999" s="79"/>
      <c r="L999" s="81"/>
      <c r="M999" s="81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</row>
    <row r="1000" spans="1:33" ht="19.5" customHeight="1" x14ac:dyDescent="0.25">
      <c r="A1000" s="79"/>
      <c r="B1000" s="79"/>
      <c r="C1000" s="79"/>
      <c r="D1000" s="79"/>
      <c r="E1000" s="79"/>
      <c r="F1000" s="79"/>
      <c r="G1000" s="80"/>
      <c r="H1000" s="79"/>
      <c r="I1000" s="79"/>
      <c r="J1000" s="79"/>
      <c r="K1000" s="79"/>
      <c r="L1000" s="81"/>
      <c r="M1000" s="81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</row>
  </sheetData>
  <mergeCells count="13">
    <mergeCell ref="K68:L68"/>
    <mergeCell ref="B2:M2"/>
    <mergeCell ref="B3:M3"/>
    <mergeCell ref="C4:M4"/>
    <mergeCell ref="B10:F10"/>
    <mergeCell ref="B31:D31"/>
    <mergeCell ref="B32:D32"/>
    <mergeCell ref="B43:F43"/>
    <mergeCell ref="B52:D52"/>
    <mergeCell ref="B53:D53"/>
    <mergeCell ref="K58:L58"/>
    <mergeCell ref="B59:M59"/>
    <mergeCell ref="E66:F66"/>
  </mergeCells>
  <printOptions horizontalCentered="1"/>
  <pageMargins left="0.59055118110236227" right="0.59055118110236227" top="0.98425196850393704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G1000"/>
  <sheetViews>
    <sheetView showGridLines="0" workbookViewId="0"/>
  </sheetViews>
  <sheetFormatPr defaultColWidth="14.44140625" defaultRowHeight="15" customHeight="1" x14ac:dyDescent="0.25"/>
  <cols>
    <col min="1" max="1" width="1.88671875" customWidth="1"/>
    <col min="2" max="3" width="15.88671875" customWidth="1"/>
    <col min="4" max="4" width="22.88671875" customWidth="1"/>
    <col min="5" max="5" width="10.88671875" customWidth="1"/>
    <col min="6" max="6" width="18.88671875" customWidth="1"/>
    <col min="7" max="7" width="15.88671875" customWidth="1"/>
    <col min="8" max="8" width="12" customWidth="1"/>
    <col min="9" max="9" width="17.88671875" customWidth="1"/>
    <col min="10" max="10" width="10.88671875" customWidth="1"/>
    <col min="11" max="11" width="13.88671875" customWidth="1"/>
    <col min="12" max="12" width="14.88671875" customWidth="1"/>
    <col min="13" max="13" width="16.88671875" customWidth="1"/>
    <col min="14" max="14" width="1.88671875" customWidth="1"/>
    <col min="15" max="15" width="14.88671875" customWidth="1"/>
    <col min="16" max="33" width="9.109375" customWidth="1"/>
  </cols>
  <sheetData>
    <row r="1" spans="1:33" ht="9.75" customHeight="1" x14ac:dyDescent="0.3">
      <c r="A1" s="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0" customHeight="1" x14ac:dyDescent="0.3">
      <c r="A2" s="1"/>
      <c r="B2" s="245" t="s">
        <v>102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0" customHeight="1" x14ac:dyDescent="0.3">
      <c r="A3" s="1"/>
      <c r="B3" s="246" t="s">
        <v>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4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49.5" customHeight="1" x14ac:dyDescent="0.3">
      <c r="A4" s="1"/>
      <c r="B4" s="153" t="s">
        <v>104</v>
      </c>
      <c r="C4" s="232" t="e">
        <f>#REF!</f>
        <v>#REF!</v>
      </c>
      <c r="D4" s="233"/>
      <c r="E4" s="233"/>
      <c r="F4" s="233"/>
      <c r="G4" s="233"/>
      <c r="H4" s="233"/>
      <c r="I4" s="233"/>
      <c r="J4" s="233"/>
      <c r="K4" s="233"/>
      <c r="L4" s="233"/>
      <c r="M4" s="23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4.75" customHeight="1" x14ac:dyDescent="0.3">
      <c r="A5" s="1"/>
      <c r="B5" s="154" t="e">
        <f t="shared" ref="B5:C5" si="0">#REF!</f>
        <v>#REF!</v>
      </c>
      <c r="C5" s="155" t="e">
        <f t="shared" si="0"/>
        <v>#REF!</v>
      </c>
      <c r="D5" s="31"/>
      <c r="E5" s="156"/>
      <c r="F5" s="156"/>
      <c r="G5" s="156"/>
      <c r="H5" s="156"/>
      <c r="I5" s="31"/>
      <c r="J5" s="156"/>
      <c r="K5" s="156"/>
      <c r="L5" s="156"/>
      <c r="M5" s="15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4.75" customHeight="1" x14ac:dyDescent="0.3">
      <c r="A6" s="1"/>
      <c r="B6" s="33" t="s">
        <v>37</v>
      </c>
      <c r="C6" s="155" t="e">
        <f>#REF!</f>
        <v>#REF!</v>
      </c>
      <c r="D6" s="31"/>
      <c r="E6" s="99"/>
      <c r="F6" s="99"/>
      <c r="G6" s="99"/>
      <c r="H6" s="99"/>
      <c r="I6" s="99"/>
      <c r="J6" s="99"/>
      <c r="K6" s="99"/>
      <c r="L6" s="99"/>
      <c r="M6" s="10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9.5" customHeight="1" x14ac:dyDescent="0.3">
      <c r="A7" s="1"/>
      <c r="B7" s="84" t="s">
        <v>38</v>
      </c>
      <c r="C7" s="85">
        <v>1.6500000000000001E-2</v>
      </c>
      <c r="D7" s="86" t="s">
        <v>39</v>
      </c>
      <c r="E7" s="85">
        <v>7.5999999999999998E-2</v>
      </c>
      <c r="F7" s="158"/>
      <c r="G7" s="159"/>
      <c r="H7" s="159"/>
      <c r="I7" s="159"/>
      <c r="J7" s="99"/>
      <c r="K7" s="99"/>
      <c r="L7" s="99"/>
      <c r="M7" s="10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9.5" customHeight="1" x14ac:dyDescent="0.3">
      <c r="A8" s="1"/>
      <c r="B8" s="89" t="s">
        <v>40</v>
      </c>
      <c r="C8" s="90">
        <v>0.05</v>
      </c>
      <c r="D8" s="91">
        <f>('14B sem prod.'!PIS+'14B sem prod.'!COFINS+'14B sem prod.'!ISSQN)</f>
        <v>0.14250000000000002</v>
      </c>
      <c r="E8" s="91">
        <f>ROUND((1/(1-'14B sem prod.'!ADF))-1,4)</f>
        <v>0.16619999999999999</v>
      </c>
      <c r="F8" s="158"/>
      <c r="G8" s="160" t="s">
        <v>0</v>
      </c>
      <c r="H8" s="161">
        <v>1</v>
      </c>
      <c r="I8" s="162" t="s">
        <v>105</v>
      </c>
      <c r="J8" s="163"/>
      <c r="K8" s="163"/>
      <c r="L8" s="164" t="s">
        <v>3</v>
      </c>
      <c r="M8" s="93" t="e">
        <f>#REF!</f>
        <v>#REF!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4.5" customHeight="1" x14ac:dyDescent="0.3">
      <c r="A9" s="1"/>
      <c r="B9" s="165"/>
      <c r="C9" s="165"/>
      <c r="D9" s="165"/>
      <c r="E9" s="166"/>
      <c r="F9" s="166"/>
      <c r="G9" s="167"/>
      <c r="H9" s="166"/>
      <c r="I9" s="166"/>
      <c r="J9" s="166"/>
      <c r="K9" s="166"/>
      <c r="L9" s="166"/>
      <c r="M9" s="16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54.75" customHeight="1" x14ac:dyDescent="0.3">
      <c r="A10" s="1"/>
      <c r="B10" s="235" t="s">
        <v>4</v>
      </c>
      <c r="C10" s="236"/>
      <c r="D10" s="236"/>
      <c r="E10" s="236"/>
      <c r="F10" s="237"/>
      <c r="G10" s="94" t="s">
        <v>41</v>
      </c>
      <c r="H10" s="94" t="s">
        <v>106</v>
      </c>
      <c r="I10" s="94" t="s">
        <v>6</v>
      </c>
      <c r="J10" s="94" t="s">
        <v>43</v>
      </c>
      <c r="K10" s="94" t="s">
        <v>44</v>
      </c>
      <c r="L10" s="95" t="s">
        <v>9</v>
      </c>
      <c r="M10" s="95" t="s">
        <v>45</v>
      </c>
      <c r="N10" s="1"/>
      <c r="O10" s="4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4.5" customHeight="1" x14ac:dyDescent="0.3">
      <c r="A11" s="1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7"/>
      <c r="M11" s="9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9.5" customHeight="1" x14ac:dyDescent="0.3">
      <c r="A12" s="1"/>
      <c r="B12" s="168"/>
      <c r="C12" s="99"/>
      <c r="D12" s="31"/>
      <c r="E12" s="31"/>
      <c r="F12" s="100"/>
      <c r="G12" s="25"/>
      <c r="H12" s="25"/>
      <c r="I12" s="25"/>
      <c r="J12" s="25"/>
      <c r="K12" s="25"/>
      <c r="L12" s="101"/>
      <c r="M12" s="101"/>
      <c r="N12" s="1"/>
      <c r="O12" s="1"/>
      <c r="P12" s="4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9.5" customHeight="1" x14ac:dyDescent="0.3">
      <c r="A13" s="1"/>
      <c r="B13" s="33" t="s">
        <v>11</v>
      </c>
      <c r="C13" s="31"/>
      <c r="D13" s="31"/>
      <c r="E13" s="31"/>
      <c r="F13" s="100"/>
      <c r="G13" s="25"/>
      <c r="H13" s="25"/>
      <c r="I13" s="25"/>
      <c r="J13" s="25"/>
      <c r="K13" s="25"/>
      <c r="L13" s="101"/>
      <c r="M13" s="10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 x14ac:dyDescent="0.3">
      <c r="A14" s="1"/>
      <c r="B14" s="33" t="s">
        <v>12</v>
      </c>
      <c r="C14" s="31"/>
      <c r="D14" s="31"/>
      <c r="E14" s="31"/>
      <c r="F14" s="100"/>
      <c r="G14" s="25"/>
      <c r="H14" s="25"/>
      <c r="I14" s="24"/>
      <c r="J14" s="25"/>
      <c r="K14" s="25"/>
      <c r="L14" s="101"/>
      <c r="M14" s="10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9.5" customHeight="1" x14ac:dyDescent="0.3">
      <c r="A15" s="1"/>
      <c r="B15" s="32" t="s">
        <v>107</v>
      </c>
      <c r="C15" s="77"/>
      <c r="D15" s="77"/>
      <c r="E15" s="77"/>
      <c r="F15" s="78"/>
      <c r="G15" s="25" t="s">
        <v>108</v>
      </c>
      <c r="H15" s="25">
        <v>1</v>
      </c>
      <c r="I15" s="24">
        <v>1</v>
      </c>
      <c r="J15" s="169">
        <f>'14B sem prod.'!d</f>
        <v>1</v>
      </c>
      <c r="K15" s="25">
        <f>ROUND(H15*I15*J15,2)</f>
        <v>1</v>
      </c>
      <c r="L15" s="45" t="e">
        <f>VLOOKUP(G15,#REF!,2,0)</f>
        <v>#REF!</v>
      </c>
      <c r="M15" s="45" t="e">
        <f>ROUND(K15*L15,2)</f>
        <v>#REF!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9.5" customHeight="1" x14ac:dyDescent="0.3">
      <c r="A16" s="1"/>
      <c r="B16" s="33"/>
      <c r="C16" s="31"/>
      <c r="D16" s="31"/>
      <c r="E16" s="31"/>
      <c r="F16" s="100"/>
      <c r="G16" s="25"/>
      <c r="H16" s="25"/>
      <c r="I16" s="24"/>
      <c r="J16" s="25"/>
      <c r="K16" s="25"/>
      <c r="L16" s="45"/>
      <c r="M16" s="4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9.5" customHeight="1" x14ac:dyDescent="0.3">
      <c r="A17" s="1"/>
      <c r="B17" s="33" t="s">
        <v>13</v>
      </c>
      <c r="C17" s="31"/>
      <c r="D17" s="31"/>
      <c r="E17" s="31"/>
      <c r="F17" s="100"/>
      <c r="G17" s="25"/>
      <c r="H17" s="25"/>
      <c r="I17" s="24"/>
      <c r="J17" s="25"/>
      <c r="K17" s="25"/>
      <c r="L17" s="45"/>
      <c r="M17" s="4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9.5" customHeight="1" x14ac:dyDescent="0.3">
      <c r="A18" s="1"/>
      <c r="B18" s="32" t="s">
        <v>109</v>
      </c>
      <c r="C18" s="77"/>
      <c r="D18" s="31"/>
      <c r="E18" s="31"/>
      <c r="F18" s="100"/>
      <c r="G18" s="25" t="s">
        <v>110</v>
      </c>
      <c r="H18" s="25">
        <v>1</v>
      </c>
      <c r="I18" s="24">
        <v>1</v>
      </c>
      <c r="J18" s="169">
        <f>'14B sem prod.'!d</f>
        <v>1</v>
      </c>
      <c r="K18" s="25">
        <f>ROUND(H18*I18*J18,2)</f>
        <v>1</v>
      </c>
      <c r="L18" s="45" t="e">
        <f>VLOOKUP(G18,#REF!,2,0)</f>
        <v>#REF!</v>
      </c>
      <c r="M18" s="45" t="e">
        <f>ROUND(K18*L18,2)</f>
        <v>#REF!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9.5" customHeight="1" x14ac:dyDescent="0.3">
      <c r="A19" s="1"/>
      <c r="B19" s="32"/>
      <c r="C19" s="77"/>
      <c r="D19" s="31"/>
      <c r="E19" s="31"/>
      <c r="F19" s="100"/>
      <c r="G19" s="25"/>
      <c r="H19" s="25"/>
      <c r="I19" s="24"/>
      <c r="J19" s="25"/>
      <c r="K19" s="25"/>
      <c r="L19" s="45"/>
      <c r="M19" s="4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9.5" customHeight="1" x14ac:dyDescent="0.3">
      <c r="A20" s="1"/>
      <c r="B20" s="32"/>
      <c r="C20" s="77"/>
      <c r="D20" s="31"/>
      <c r="E20" s="31"/>
      <c r="F20" s="100"/>
      <c r="G20" s="25"/>
      <c r="H20" s="25"/>
      <c r="I20" s="24"/>
      <c r="J20" s="25"/>
      <c r="K20" s="25"/>
      <c r="L20" s="45"/>
      <c r="M20" s="45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9.5" customHeight="1" x14ac:dyDescent="0.3">
      <c r="A21" s="1"/>
      <c r="B21" s="33"/>
      <c r="C21" s="31"/>
      <c r="D21" s="31"/>
      <c r="E21" s="31"/>
      <c r="F21" s="100"/>
      <c r="G21" s="25"/>
      <c r="H21" s="25"/>
      <c r="I21" s="24"/>
      <c r="J21" s="25"/>
      <c r="K21" s="25"/>
      <c r="L21" s="101"/>
      <c r="M21" s="10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9.5" customHeight="1" x14ac:dyDescent="0.3">
      <c r="A22" s="1"/>
      <c r="B22" s="153"/>
      <c r="C22" s="99"/>
      <c r="D22" s="99"/>
      <c r="E22" s="99"/>
      <c r="F22" s="106"/>
      <c r="G22" s="107" t="s">
        <v>15</v>
      </c>
      <c r="H22" s="59"/>
      <c r="I22" s="59"/>
      <c r="J22" s="59"/>
      <c r="K22" s="59"/>
      <c r="L22" s="59"/>
      <c r="M22" s="108" t="e">
        <f>SUM(M14:M21)</f>
        <v>#REF!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9.5" customHeight="1" x14ac:dyDescent="0.3">
      <c r="A23" s="1"/>
      <c r="B23" s="74" t="s">
        <v>57</v>
      </c>
      <c r="C23" s="57"/>
      <c r="D23" s="57"/>
      <c r="E23" s="110" t="e">
        <f t="shared" ref="E23:E24" si="1">#REF!</f>
        <v>#REF!</v>
      </c>
      <c r="F23" s="111" t="s">
        <v>58</v>
      </c>
      <c r="G23" s="107" t="s">
        <v>20</v>
      </c>
      <c r="H23" s="57"/>
      <c r="I23" s="57"/>
      <c r="J23" s="57"/>
      <c r="K23" s="57"/>
      <c r="L23" s="57"/>
      <c r="M23" s="108" t="e">
        <f>ROUND(M22*E23,2)</f>
        <v>#REF!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4.5" customHeight="1" x14ac:dyDescent="0.25">
      <c r="A24" s="5"/>
      <c r="B24" s="238" t="s">
        <v>59</v>
      </c>
      <c r="C24" s="229"/>
      <c r="D24" s="239"/>
      <c r="E24" s="112" t="e">
        <f t="shared" si="1"/>
        <v>#REF!</v>
      </c>
      <c r="F24" s="113" t="s">
        <v>58</v>
      </c>
      <c r="G24" s="107" t="s">
        <v>22</v>
      </c>
      <c r="H24" s="57"/>
      <c r="I24" s="57"/>
      <c r="J24" s="57"/>
      <c r="K24" s="57"/>
      <c r="L24" s="57"/>
      <c r="M24" s="108" t="e">
        <f>ROUND(M22*E24,2)</f>
        <v>#REF!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ht="24.75" customHeight="1" x14ac:dyDescent="0.25">
      <c r="A25" s="5"/>
      <c r="B25" s="240" t="s">
        <v>60</v>
      </c>
      <c r="C25" s="229"/>
      <c r="D25" s="239"/>
      <c r="E25" s="114"/>
      <c r="F25" s="115"/>
      <c r="G25" s="107" t="s">
        <v>61</v>
      </c>
      <c r="H25" s="57"/>
      <c r="I25" s="57"/>
      <c r="J25" s="57"/>
      <c r="K25" s="57"/>
      <c r="L25" s="57"/>
      <c r="M25" s="108" t="e">
        <f>SUM(M22:M24)</f>
        <v>#REF!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48" customHeight="1" x14ac:dyDescent="0.3">
      <c r="A26" s="5"/>
      <c r="B26" s="33" t="s">
        <v>62</v>
      </c>
      <c r="C26" s="31"/>
      <c r="D26" s="31"/>
      <c r="E26" s="31"/>
      <c r="F26" s="100"/>
      <c r="G26" s="116"/>
      <c r="H26" s="117" t="s">
        <v>106</v>
      </c>
      <c r="I26" s="117" t="s">
        <v>6</v>
      </c>
      <c r="J26" s="117" t="s">
        <v>43</v>
      </c>
      <c r="K26" s="117" t="s">
        <v>63</v>
      </c>
      <c r="L26" s="118" t="s">
        <v>9</v>
      </c>
      <c r="M26" s="118" t="s">
        <v>45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38.25" customHeight="1" x14ac:dyDescent="0.3">
      <c r="A27" s="5"/>
      <c r="B27" s="33"/>
      <c r="C27" s="31"/>
      <c r="D27" s="31"/>
      <c r="E27" s="31"/>
      <c r="F27" s="100"/>
      <c r="G27" s="116"/>
      <c r="H27" s="25"/>
      <c r="I27" s="24"/>
      <c r="J27" s="25"/>
      <c r="K27" s="25"/>
      <c r="L27" s="101"/>
      <c r="M27" s="101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54.75" customHeight="1" x14ac:dyDescent="0.3">
      <c r="A28" s="1"/>
      <c r="B28" s="21" t="s">
        <v>111</v>
      </c>
      <c r="C28" s="1"/>
      <c r="D28" s="1"/>
      <c r="E28" s="1"/>
      <c r="F28" s="120"/>
      <c r="G28" s="116"/>
      <c r="H28" s="22"/>
      <c r="I28" s="28"/>
      <c r="J28" s="22"/>
      <c r="K28" s="22"/>
      <c r="L28" s="23"/>
      <c r="M28" s="2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9.5" customHeight="1" x14ac:dyDescent="0.3">
      <c r="A29" s="1"/>
      <c r="B29" s="32" t="s">
        <v>19</v>
      </c>
      <c r="C29" s="32"/>
      <c r="D29" s="32"/>
      <c r="E29" s="32"/>
      <c r="F29" s="170"/>
      <c r="G29" s="171"/>
      <c r="H29" s="25">
        <v>2</v>
      </c>
      <c r="I29" s="24">
        <v>1</v>
      </c>
      <c r="J29" s="169">
        <f>'14B sem prod.'!d</f>
        <v>1</v>
      </c>
      <c r="K29" s="25">
        <f t="shared" ref="K29:K30" si="2">H29*I29*J29</f>
        <v>2</v>
      </c>
      <c r="L29" s="152" t="e">
        <f t="shared" ref="L29:L30" si="3">#REF!</f>
        <v>#REF!</v>
      </c>
      <c r="M29" s="45" t="e">
        <f t="shared" ref="M29:M30" si="4">ROUND(K29*L29,2)</f>
        <v>#REF!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9.5" customHeight="1" x14ac:dyDescent="0.3">
      <c r="A30" s="1"/>
      <c r="B30" s="32" t="s">
        <v>112</v>
      </c>
      <c r="C30" s="32"/>
      <c r="D30" s="32"/>
      <c r="E30" s="32"/>
      <c r="F30" s="32"/>
      <c r="G30" s="119"/>
      <c r="H30" s="25">
        <v>1</v>
      </c>
      <c r="I30" s="24">
        <v>1</v>
      </c>
      <c r="J30" s="169">
        <f>'14B sem prod.'!d</f>
        <v>1</v>
      </c>
      <c r="K30" s="25">
        <f t="shared" si="2"/>
        <v>1</v>
      </c>
      <c r="L30" s="45" t="e">
        <f t="shared" si="3"/>
        <v>#REF!</v>
      </c>
      <c r="M30" s="45" t="e">
        <f t="shared" si="4"/>
        <v>#REF!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9.5" customHeight="1" x14ac:dyDescent="0.3">
      <c r="A31" s="31"/>
      <c r="B31" s="33"/>
      <c r="C31" s="31"/>
      <c r="D31" s="31"/>
      <c r="E31" s="31"/>
      <c r="F31" s="100"/>
      <c r="G31" s="116"/>
      <c r="H31" s="25"/>
      <c r="I31" s="24"/>
      <c r="J31" s="25"/>
      <c r="K31" s="25"/>
      <c r="L31" s="46"/>
      <c r="M31" s="46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</row>
    <row r="32" spans="1:33" ht="19.5" customHeight="1" x14ac:dyDescent="0.3">
      <c r="A32" s="31"/>
      <c r="B32" s="21"/>
      <c r="C32" s="1"/>
      <c r="D32" s="1"/>
      <c r="E32" s="1"/>
      <c r="F32" s="120"/>
      <c r="G32" s="116"/>
      <c r="H32" s="25"/>
      <c r="I32" s="24"/>
      <c r="J32" s="25"/>
      <c r="K32" s="25"/>
      <c r="L32" s="45"/>
      <c r="M32" s="75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</row>
    <row r="33" spans="1:33" ht="19.5" customHeight="1" x14ac:dyDescent="0.3">
      <c r="A33" s="31"/>
      <c r="B33" s="21"/>
      <c r="C33" s="1"/>
      <c r="D33" s="1"/>
      <c r="E33" s="1"/>
      <c r="F33" s="1"/>
      <c r="G33" s="126" t="s">
        <v>24</v>
      </c>
      <c r="H33" s="50"/>
      <c r="I33" s="50"/>
      <c r="J33" s="50"/>
      <c r="K33" s="50"/>
      <c r="L33" s="127"/>
      <c r="M33" s="43" t="e">
        <f>SUM(M27:M32)</f>
        <v>#REF!</v>
      </c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</row>
    <row r="34" spans="1:33" ht="19.5" customHeight="1" x14ac:dyDescent="0.3">
      <c r="A34" s="1"/>
      <c r="B34" s="242" t="s">
        <v>60</v>
      </c>
      <c r="C34" s="229"/>
      <c r="D34" s="229"/>
      <c r="E34" s="128"/>
      <c r="F34" s="129"/>
      <c r="G34" s="126" t="s">
        <v>80</v>
      </c>
      <c r="H34" s="52"/>
      <c r="I34" s="52"/>
      <c r="J34" s="52"/>
      <c r="K34" s="52"/>
      <c r="L34" s="130"/>
      <c r="M34" s="43" t="e">
        <f>M25+M33</f>
        <v>#REF!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24.75" customHeight="1" x14ac:dyDescent="0.3">
      <c r="A35" s="1"/>
      <c r="B35" s="221" t="s">
        <v>81</v>
      </c>
      <c r="C35" s="229"/>
      <c r="D35" s="229"/>
      <c r="E35" s="131" t="e">
        <f>#REF!</f>
        <v>#REF!</v>
      </c>
      <c r="F35" s="132" t="s">
        <v>82</v>
      </c>
      <c r="G35" s="126" t="s">
        <v>83</v>
      </c>
      <c r="H35" s="11"/>
      <c r="I35" s="53"/>
      <c r="J35" s="53"/>
      <c r="K35" s="53"/>
      <c r="L35" s="133"/>
      <c r="M35" s="134" t="e">
        <f>TRUNC(E35*(+M34),2)</f>
        <v>#REF!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24.75" customHeight="1" x14ac:dyDescent="0.3">
      <c r="A36" s="1"/>
      <c r="B36" s="135" t="s">
        <v>84</v>
      </c>
      <c r="C36" s="52"/>
      <c r="D36" s="52"/>
      <c r="E36" s="136">
        <f>ROUND((1+'14B sem prod.'!DF)*'14B sem prod.'!PIS+(1+'14B sem prod.'!DF)*'14B sem prod.'!COFINS,4)</f>
        <v>0.1079</v>
      </c>
      <c r="F36" s="137" t="s">
        <v>85</v>
      </c>
      <c r="G36" s="126" t="s">
        <v>86</v>
      </c>
      <c r="H36" s="138"/>
      <c r="I36" s="138"/>
      <c r="J36" s="50"/>
      <c r="K36" s="50"/>
      <c r="L36" s="127"/>
      <c r="M36" s="43" t="e">
        <f>TRUNC(E36*(+M34+M35),2)</f>
        <v>#REF!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24.75" customHeight="1" x14ac:dyDescent="0.3">
      <c r="A37" s="1"/>
      <c r="B37" s="135" t="s">
        <v>87</v>
      </c>
      <c r="C37" s="52"/>
      <c r="D37" s="139">
        <f>'14B sem prod.'!ISSQN</f>
        <v>0.05</v>
      </c>
      <c r="E37" s="136">
        <f>ROUND((1+'14B sem prod.'!DF)*'14B sem prod.'!ISSQN,4)</f>
        <v>5.8299999999999998E-2</v>
      </c>
      <c r="F37" s="137" t="s">
        <v>85</v>
      </c>
      <c r="G37" s="126" t="s">
        <v>88</v>
      </c>
      <c r="H37" s="138"/>
      <c r="I37" s="138"/>
      <c r="J37" s="50"/>
      <c r="K37" s="50"/>
      <c r="L37" s="127"/>
      <c r="M37" s="43" t="e">
        <f>TRUNC(E37*(+M34+M35),2)</f>
        <v>#REF!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24.75" customHeight="1" x14ac:dyDescent="0.3">
      <c r="A38" s="1"/>
      <c r="B38" s="135" t="s">
        <v>89</v>
      </c>
      <c r="C38" s="52"/>
      <c r="D38" s="52"/>
      <c r="E38" s="5"/>
      <c r="F38" s="137"/>
      <c r="G38" s="126" t="s">
        <v>90</v>
      </c>
      <c r="H38" s="52"/>
      <c r="I38" s="50"/>
      <c r="J38" s="50"/>
      <c r="K38" s="50"/>
      <c r="L38" s="127"/>
      <c r="M38" s="43" t="e">
        <f>SUM(M34:M37)</f>
        <v>#REF!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4.75" customHeight="1" x14ac:dyDescent="0.3">
      <c r="A39" s="135" t="s">
        <v>113</v>
      </c>
      <c r="B39" s="172" t="s">
        <v>114</v>
      </c>
      <c r="C39" s="173"/>
      <c r="D39" s="173"/>
      <c r="E39" s="173"/>
      <c r="F39" s="173"/>
      <c r="G39" s="174"/>
      <c r="H39" s="175"/>
      <c r="I39" s="175"/>
      <c r="J39" s="175"/>
      <c r="K39" s="175"/>
      <c r="L39" s="176"/>
      <c r="M39" s="177" t="e">
        <f>M38</f>
        <v>#REF!</v>
      </c>
      <c r="N39" s="1"/>
      <c r="O39" s="3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24.75" customHeight="1" x14ac:dyDescent="0.3">
      <c r="A40" s="1"/>
      <c r="B40" s="141" t="s">
        <v>92</v>
      </c>
      <c r="C40" s="135"/>
      <c r="D40" s="52"/>
      <c r="E40" s="52"/>
      <c r="F40" s="142"/>
      <c r="G40" s="143" t="s">
        <v>93</v>
      </c>
      <c r="H40" s="144" t="s">
        <v>94</v>
      </c>
      <c r="I40" s="144" t="s">
        <v>95</v>
      </c>
      <c r="J40" s="139">
        <f>E36+E37</f>
        <v>0.16619999999999999</v>
      </c>
      <c r="K40" s="243" t="s">
        <v>96</v>
      </c>
      <c r="L40" s="239"/>
      <c r="M40" s="145"/>
      <c r="N40" s="1"/>
      <c r="O40" s="3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24.75" customHeight="1" x14ac:dyDescent="0.3">
      <c r="A41" s="1"/>
      <c r="B41" s="221" t="e">
        <f>#REF!</f>
        <v>#REF!</v>
      </c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2"/>
      <c r="N41" s="1"/>
      <c r="O41" s="178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24.75" customHeight="1" x14ac:dyDescent="0.3">
      <c r="A42" s="1"/>
      <c r="B42" s="1"/>
      <c r="C42" s="1"/>
      <c r="D42" s="61"/>
      <c r="E42" s="61"/>
      <c r="F42" s="61"/>
      <c r="G42" s="61"/>
      <c r="H42" s="61"/>
      <c r="I42" s="61"/>
      <c r="J42" s="61"/>
      <c r="K42" s="61"/>
      <c r="L42" s="61"/>
      <c r="M42" s="62"/>
      <c r="N42" s="1"/>
      <c r="O42" s="17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4.5" customHeight="1" x14ac:dyDescent="0.3">
      <c r="A43" s="1"/>
      <c r="B43" s="1"/>
      <c r="C43" s="1"/>
      <c r="D43" s="1"/>
      <c r="E43" s="1"/>
      <c r="F43" s="1"/>
      <c r="G43" s="63"/>
      <c r="H43" s="1"/>
      <c r="I43" s="1"/>
      <c r="J43" s="1"/>
      <c r="K43" s="1"/>
      <c r="L43" s="64"/>
      <c r="M43" s="64"/>
      <c r="N43" s="60"/>
      <c r="O43" s="179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ht="19.5" customHeight="1" x14ac:dyDescent="0.3">
      <c r="A44" s="31"/>
      <c r="B44" s="1"/>
      <c r="C44" s="1"/>
      <c r="D44" s="1"/>
      <c r="E44" s="1"/>
      <c r="F44" s="1"/>
      <c r="G44" s="63"/>
      <c r="H44" s="1"/>
      <c r="I44" s="1"/>
      <c r="J44" s="1"/>
      <c r="K44" s="1"/>
      <c r="L44" s="64"/>
      <c r="M44" s="64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</row>
    <row r="45" spans="1:33" ht="6" customHeight="1" x14ac:dyDescent="0.3">
      <c r="A45" s="1"/>
      <c r="B45" s="1"/>
      <c r="C45" s="1"/>
      <c r="D45" s="1"/>
      <c r="E45" s="1"/>
      <c r="F45" s="1"/>
      <c r="G45" s="63"/>
      <c r="H45" s="1"/>
      <c r="I45" s="1"/>
      <c r="J45" s="1"/>
      <c r="K45" s="1"/>
      <c r="L45" s="64"/>
      <c r="M45" s="6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9.5" customHeight="1" x14ac:dyDescent="0.3">
      <c r="A46" s="1"/>
      <c r="B46" s="1"/>
      <c r="C46" s="1"/>
      <c r="D46" s="1"/>
      <c r="E46" s="1"/>
      <c r="F46" s="1"/>
      <c r="G46" s="63"/>
      <c r="H46" s="1"/>
      <c r="I46" s="1"/>
      <c r="J46" s="1"/>
      <c r="K46" s="1"/>
      <c r="L46" s="64"/>
      <c r="M46" s="6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9.5" customHeight="1" x14ac:dyDescent="0.3">
      <c r="A47" s="1"/>
      <c r="B47" s="1"/>
      <c r="C47" s="1"/>
      <c r="D47" s="1"/>
      <c r="E47" s="1"/>
      <c r="F47" s="1"/>
      <c r="G47" s="63"/>
      <c r="H47" s="1"/>
      <c r="I47" s="1"/>
      <c r="J47" s="1"/>
      <c r="K47" s="1"/>
      <c r="L47" s="64"/>
      <c r="M47" s="6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9.5" customHeight="1" x14ac:dyDescent="0.3">
      <c r="A48" s="1"/>
      <c r="B48" s="1"/>
      <c r="C48" s="1"/>
      <c r="D48" s="1"/>
      <c r="E48" s="1"/>
      <c r="F48" s="1"/>
      <c r="G48" s="63"/>
      <c r="H48" s="1"/>
      <c r="I48" s="1"/>
      <c r="J48" s="1"/>
      <c r="K48" s="1"/>
      <c r="L48" s="64"/>
      <c r="M48" s="6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9.5" customHeight="1" x14ac:dyDescent="0.3">
      <c r="A49" s="1"/>
      <c r="B49" s="1"/>
      <c r="C49" s="1"/>
      <c r="D49" s="1"/>
      <c r="E49" s="1"/>
      <c r="F49" s="1"/>
      <c r="G49" s="63"/>
      <c r="H49" s="1"/>
      <c r="I49" s="1"/>
      <c r="J49" s="1"/>
      <c r="K49" s="1"/>
      <c r="L49" s="64"/>
      <c r="M49" s="6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9.5" customHeight="1" x14ac:dyDescent="0.3">
      <c r="A50" s="1"/>
      <c r="B50" s="1"/>
      <c r="C50" s="1"/>
      <c r="D50" s="1"/>
      <c r="E50" s="1"/>
      <c r="F50" s="1"/>
      <c r="G50" s="63"/>
      <c r="H50" s="1"/>
      <c r="I50" s="1"/>
      <c r="J50" s="1"/>
      <c r="K50" s="1"/>
      <c r="L50" s="64"/>
      <c r="M50" s="6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9.5" customHeight="1" x14ac:dyDescent="0.3">
      <c r="A51" s="1"/>
      <c r="B51" s="1"/>
      <c r="C51" s="1"/>
      <c r="D51" s="1"/>
      <c r="E51" s="1"/>
      <c r="F51" s="1"/>
      <c r="G51" s="63"/>
      <c r="H51" s="1"/>
      <c r="I51" s="1"/>
      <c r="J51" s="1"/>
      <c r="K51" s="1"/>
      <c r="L51" s="64"/>
      <c r="M51" s="6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9.5" customHeight="1" x14ac:dyDescent="0.3">
      <c r="A52" s="1"/>
      <c r="B52" s="1"/>
      <c r="C52" s="1"/>
      <c r="D52" s="1"/>
      <c r="E52" s="1"/>
      <c r="F52" s="1"/>
      <c r="G52" s="63"/>
      <c r="H52" s="1"/>
      <c r="I52" s="1"/>
      <c r="J52" s="1"/>
      <c r="K52" s="1"/>
      <c r="L52" s="64"/>
      <c r="M52" s="6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9.5" customHeight="1" x14ac:dyDescent="0.3">
      <c r="A53" s="1"/>
      <c r="B53" s="1"/>
      <c r="C53" s="1"/>
      <c r="D53" s="1"/>
      <c r="E53" s="1"/>
      <c r="F53" s="1"/>
      <c r="G53" s="63"/>
      <c r="H53" s="1"/>
      <c r="I53" s="1"/>
      <c r="J53" s="1"/>
      <c r="K53" s="1"/>
      <c r="L53" s="64"/>
      <c r="M53" s="6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9.5" customHeight="1" x14ac:dyDescent="0.3">
      <c r="A54" s="1"/>
      <c r="B54" s="1"/>
      <c r="C54" s="1"/>
      <c r="D54" s="1"/>
      <c r="E54" s="1"/>
      <c r="F54" s="1"/>
      <c r="G54" s="63"/>
      <c r="H54" s="1"/>
      <c r="I54" s="1"/>
      <c r="J54" s="1"/>
      <c r="K54" s="1"/>
      <c r="L54" s="64"/>
      <c r="M54" s="6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9.5" customHeight="1" x14ac:dyDescent="0.3">
      <c r="A55" s="1"/>
      <c r="B55" s="1"/>
      <c r="C55" s="1"/>
      <c r="D55" s="1"/>
      <c r="E55" s="1"/>
      <c r="F55" s="1"/>
      <c r="G55" s="63"/>
      <c r="H55" s="1"/>
      <c r="I55" s="1"/>
      <c r="J55" s="1"/>
      <c r="K55" s="1"/>
      <c r="L55" s="64"/>
      <c r="M55" s="6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9.5" customHeight="1" x14ac:dyDescent="0.3">
      <c r="A56" s="1"/>
      <c r="B56" s="1"/>
      <c r="C56" s="1"/>
      <c r="D56" s="1"/>
      <c r="E56" s="1"/>
      <c r="F56" s="1"/>
      <c r="G56" s="63"/>
      <c r="H56" s="1"/>
      <c r="I56" s="1"/>
      <c r="J56" s="1"/>
      <c r="K56" s="1"/>
      <c r="L56" s="64"/>
      <c r="M56" s="6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9.5" customHeight="1" x14ac:dyDescent="0.3">
      <c r="A57" s="1"/>
      <c r="B57" s="1"/>
      <c r="C57" s="1"/>
      <c r="D57" s="1"/>
      <c r="E57" s="1"/>
      <c r="F57" s="1"/>
      <c r="G57" s="63"/>
      <c r="H57" s="1"/>
      <c r="I57" s="1"/>
      <c r="J57" s="1"/>
      <c r="K57" s="1"/>
      <c r="L57" s="64"/>
      <c r="M57" s="6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9.5" customHeight="1" x14ac:dyDescent="0.3">
      <c r="A58" s="1"/>
      <c r="B58" s="1"/>
      <c r="C58" s="1"/>
      <c r="D58" s="1"/>
      <c r="E58" s="1"/>
      <c r="F58" s="1"/>
      <c r="G58" s="63"/>
      <c r="H58" s="1"/>
      <c r="I58" s="1"/>
      <c r="J58" s="1"/>
      <c r="K58" s="1"/>
      <c r="L58" s="64"/>
      <c r="M58" s="6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9.5" customHeight="1" x14ac:dyDescent="0.3">
      <c r="A59" s="1"/>
      <c r="B59" s="1"/>
      <c r="C59" s="1"/>
      <c r="D59" s="1"/>
      <c r="E59" s="1"/>
      <c r="F59" s="1"/>
      <c r="G59" s="63"/>
      <c r="H59" s="1"/>
      <c r="I59" s="1"/>
      <c r="J59" s="1"/>
      <c r="K59" s="1"/>
      <c r="L59" s="64"/>
      <c r="M59" s="6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9.5" customHeight="1" x14ac:dyDescent="0.3">
      <c r="A60" s="1"/>
      <c r="B60" s="1"/>
      <c r="C60" s="1"/>
      <c r="D60" s="1"/>
      <c r="E60" s="1"/>
      <c r="F60" s="1"/>
      <c r="G60" s="63"/>
      <c r="H60" s="1"/>
      <c r="I60" s="1"/>
      <c r="J60" s="1"/>
      <c r="K60" s="1"/>
      <c r="L60" s="64"/>
      <c r="M60" s="6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9.5" customHeight="1" x14ac:dyDescent="0.3">
      <c r="A61" s="1"/>
      <c r="B61" s="1"/>
      <c r="C61" s="1"/>
      <c r="D61" s="1"/>
      <c r="E61" s="1"/>
      <c r="F61" s="1"/>
      <c r="G61" s="63"/>
      <c r="H61" s="1"/>
      <c r="I61" s="1"/>
      <c r="J61" s="1"/>
      <c r="K61" s="1"/>
      <c r="L61" s="64"/>
      <c r="M61" s="6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9.5" customHeight="1" x14ac:dyDescent="0.3">
      <c r="A62" s="1"/>
      <c r="B62" s="1"/>
      <c r="C62" s="1"/>
      <c r="D62" s="1"/>
      <c r="E62" s="1"/>
      <c r="F62" s="1"/>
      <c r="G62" s="63"/>
      <c r="H62" s="1"/>
      <c r="I62" s="1"/>
      <c r="J62" s="1"/>
      <c r="K62" s="1"/>
      <c r="L62" s="64"/>
      <c r="M62" s="6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9.5" customHeight="1" x14ac:dyDescent="0.3">
      <c r="A63" s="1"/>
      <c r="B63" s="1"/>
      <c r="C63" s="1"/>
      <c r="D63" s="1"/>
      <c r="E63" s="1"/>
      <c r="F63" s="1"/>
      <c r="G63" s="63"/>
      <c r="H63" s="1"/>
      <c r="I63" s="1"/>
      <c r="J63" s="1"/>
      <c r="K63" s="1"/>
      <c r="L63" s="64"/>
      <c r="M63" s="6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9.5" customHeight="1" x14ac:dyDescent="0.3">
      <c r="A64" s="1"/>
      <c r="B64" s="1"/>
      <c r="C64" s="1"/>
      <c r="D64" s="1"/>
      <c r="E64" s="1"/>
      <c r="F64" s="1"/>
      <c r="G64" s="63"/>
      <c r="H64" s="1"/>
      <c r="I64" s="1"/>
      <c r="J64" s="1"/>
      <c r="K64" s="1"/>
      <c r="L64" s="64"/>
      <c r="M64" s="6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9.5" customHeight="1" x14ac:dyDescent="0.3">
      <c r="A65" s="1"/>
      <c r="B65" s="1"/>
      <c r="C65" s="1"/>
      <c r="D65" s="1"/>
      <c r="E65" s="1"/>
      <c r="F65" s="1"/>
      <c r="G65" s="63"/>
      <c r="H65" s="1"/>
      <c r="I65" s="1"/>
      <c r="J65" s="1"/>
      <c r="K65" s="1"/>
      <c r="L65" s="64"/>
      <c r="M65" s="6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9.5" customHeight="1" x14ac:dyDescent="0.3">
      <c r="A66" s="1"/>
      <c r="B66" s="1"/>
      <c r="C66" s="1"/>
      <c r="D66" s="1"/>
      <c r="E66" s="1"/>
      <c r="F66" s="1"/>
      <c r="G66" s="63"/>
      <c r="H66" s="1"/>
      <c r="I66" s="1"/>
      <c r="J66" s="1"/>
      <c r="K66" s="1"/>
      <c r="L66" s="64"/>
      <c r="M66" s="6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9.5" customHeight="1" x14ac:dyDescent="0.3">
      <c r="A67" s="1"/>
      <c r="B67" s="1"/>
      <c r="C67" s="1"/>
      <c r="D67" s="1"/>
      <c r="E67" s="1"/>
      <c r="F67" s="1"/>
      <c r="G67" s="63"/>
      <c r="H67" s="1"/>
      <c r="I67" s="1"/>
      <c r="J67" s="1"/>
      <c r="K67" s="1"/>
      <c r="L67" s="64"/>
      <c r="M67" s="6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9.5" customHeight="1" x14ac:dyDescent="0.3">
      <c r="A68" s="1"/>
      <c r="B68" s="1"/>
      <c r="C68" s="1"/>
      <c r="D68" s="1"/>
      <c r="E68" s="1"/>
      <c r="F68" s="1"/>
      <c r="G68" s="63"/>
      <c r="H68" s="1"/>
      <c r="I68" s="1"/>
      <c r="J68" s="1"/>
      <c r="K68" s="1"/>
      <c r="L68" s="64"/>
      <c r="M68" s="6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9.5" customHeight="1" x14ac:dyDescent="0.3">
      <c r="A69" s="1"/>
      <c r="B69" s="1"/>
      <c r="C69" s="1"/>
      <c r="D69" s="1"/>
      <c r="E69" s="1"/>
      <c r="F69" s="1"/>
      <c r="G69" s="63"/>
      <c r="H69" s="1"/>
      <c r="I69" s="1"/>
      <c r="J69" s="1"/>
      <c r="K69" s="1"/>
      <c r="L69" s="64"/>
      <c r="M69" s="64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9.5" customHeight="1" x14ac:dyDescent="0.3">
      <c r="A70" s="1"/>
      <c r="B70" s="1"/>
      <c r="C70" s="1"/>
      <c r="D70" s="1"/>
      <c r="E70" s="1"/>
      <c r="F70" s="1"/>
      <c r="G70" s="63"/>
      <c r="H70" s="1"/>
      <c r="I70" s="1"/>
      <c r="J70" s="1"/>
      <c r="K70" s="1"/>
      <c r="L70" s="64"/>
      <c r="M70" s="6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9.5" customHeight="1" x14ac:dyDescent="0.3">
      <c r="A71" s="1"/>
      <c r="B71" s="1"/>
      <c r="C71" s="1"/>
      <c r="D71" s="1"/>
      <c r="E71" s="1"/>
      <c r="F71" s="1"/>
      <c r="G71" s="63"/>
      <c r="H71" s="1"/>
      <c r="I71" s="1"/>
      <c r="J71" s="1"/>
      <c r="K71" s="1"/>
      <c r="L71" s="64"/>
      <c r="M71" s="64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9.5" customHeight="1" x14ac:dyDescent="0.3">
      <c r="A72" s="1"/>
      <c r="B72" s="1"/>
      <c r="C72" s="1"/>
      <c r="D72" s="1"/>
      <c r="E72" s="1"/>
      <c r="F72" s="1"/>
      <c r="G72" s="63"/>
      <c r="H72" s="1"/>
      <c r="I72" s="1"/>
      <c r="J72" s="1"/>
      <c r="K72" s="1"/>
      <c r="L72" s="64"/>
      <c r="M72" s="64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9.5" customHeight="1" x14ac:dyDescent="0.3">
      <c r="A73" s="1"/>
      <c r="B73" s="1"/>
      <c r="C73" s="1"/>
      <c r="D73" s="1"/>
      <c r="E73" s="1"/>
      <c r="F73" s="1"/>
      <c r="G73" s="63"/>
      <c r="H73" s="1"/>
      <c r="I73" s="1"/>
      <c r="J73" s="1"/>
      <c r="K73" s="1"/>
      <c r="L73" s="64"/>
      <c r="M73" s="64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9.5" customHeight="1" x14ac:dyDescent="0.3">
      <c r="A74" s="1"/>
      <c r="B74" s="1"/>
      <c r="C74" s="1"/>
      <c r="D74" s="1"/>
      <c r="E74" s="1"/>
      <c r="F74" s="1"/>
      <c r="G74" s="63"/>
      <c r="H74" s="1"/>
      <c r="I74" s="1"/>
      <c r="J74" s="1"/>
      <c r="K74" s="1"/>
      <c r="L74" s="64"/>
      <c r="M74" s="64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9.5" customHeight="1" x14ac:dyDescent="0.3">
      <c r="A75" s="1"/>
      <c r="B75" s="1"/>
      <c r="C75" s="1"/>
      <c r="D75" s="1"/>
      <c r="E75" s="1"/>
      <c r="F75" s="1"/>
      <c r="G75" s="63"/>
      <c r="H75" s="1"/>
      <c r="I75" s="1"/>
      <c r="J75" s="1"/>
      <c r="K75" s="1"/>
      <c r="L75" s="64"/>
      <c r="M75" s="64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9.5" customHeight="1" x14ac:dyDescent="0.3">
      <c r="A76" s="1"/>
      <c r="B76" s="1"/>
      <c r="C76" s="1"/>
      <c r="D76" s="1"/>
      <c r="E76" s="1"/>
      <c r="F76" s="1"/>
      <c r="G76" s="63"/>
      <c r="H76" s="1"/>
      <c r="I76" s="1"/>
      <c r="J76" s="1"/>
      <c r="K76" s="1"/>
      <c r="L76" s="64"/>
      <c r="M76" s="64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9.5" customHeight="1" x14ac:dyDescent="0.3">
      <c r="A77" s="1"/>
      <c r="B77" s="1"/>
      <c r="C77" s="1"/>
      <c r="D77" s="1"/>
      <c r="E77" s="1"/>
      <c r="F77" s="1"/>
      <c r="G77" s="63"/>
      <c r="H77" s="1"/>
      <c r="I77" s="1"/>
      <c r="J77" s="1"/>
      <c r="K77" s="1"/>
      <c r="L77" s="64"/>
      <c r="M77" s="6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9.5" customHeight="1" x14ac:dyDescent="0.3">
      <c r="A78" s="1"/>
      <c r="B78" s="1"/>
      <c r="C78" s="1"/>
      <c r="D78" s="1"/>
      <c r="E78" s="1"/>
      <c r="F78" s="1"/>
      <c r="G78" s="63"/>
      <c r="H78" s="1"/>
      <c r="I78" s="1"/>
      <c r="J78" s="1"/>
      <c r="K78" s="1"/>
      <c r="L78" s="64"/>
      <c r="M78" s="6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9.5" customHeight="1" x14ac:dyDescent="0.3">
      <c r="A79" s="1"/>
      <c r="B79" s="1"/>
      <c r="C79" s="1"/>
      <c r="D79" s="1"/>
      <c r="E79" s="1"/>
      <c r="F79" s="1"/>
      <c r="G79" s="63"/>
      <c r="H79" s="1"/>
      <c r="I79" s="1"/>
      <c r="J79" s="1"/>
      <c r="K79" s="1"/>
      <c r="L79" s="64"/>
      <c r="M79" s="6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9.5" customHeight="1" x14ac:dyDescent="0.3">
      <c r="A80" s="1"/>
      <c r="B80" s="1"/>
      <c r="C80" s="1"/>
      <c r="D80" s="1"/>
      <c r="E80" s="1"/>
      <c r="F80" s="1"/>
      <c r="G80" s="63"/>
      <c r="H80" s="1"/>
      <c r="I80" s="1"/>
      <c r="J80" s="1"/>
      <c r="K80" s="1"/>
      <c r="L80" s="64"/>
      <c r="M80" s="6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9.5" customHeight="1" x14ac:dyDescent="0.3">
      <c r="A81" s="1"/>
      <c r="B81" s="1"/>
      <c r="C81" s="1"/>
      <c r="D81" s="1"/>
      <c r="E81" s="1"/>
      <c r="F81" s="1"/>
      <c r="G81" s="63"/>
      <c r="H81" s="1"/>
      <c r="I81" s="1"/>
      <c r="J81" s="1"/>
      <c r="K81" s="1"/>
      <c r="L81" s="64"/>
      <c r="M81" s="6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9.5" customHeight="1" x14ac:dyDescent="0.3">
      <c r="A82" s="1"/>
      <c r="B82" s="1"/>
      <c r="C82" s="1"/>
      <c r="D82" s="1"/>
      <c r="E82" s="1"/>
      <c r="F82" s="1"/>
      <c r="G82" s="63"/>
      <c r="H82" s="1"/>
      <c r="I82" s="1"/>
      <c r="J82" s="1"/>
      <c r="K82" s="1"/>
      <c r="L82" s="64"/>
      <c r="M82" s="6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9.5" customHeight="1" x14ac:dyDescent="0.3">
      <c r="A83" s="1"/>
      <c r="B83" s="1"/>
      <c r="C83" s="1"/>
      <c r="D83" s="1"/>
      <c r="E83" s="1"/>
      <c r="F83" s="1"/>
      <c r="G83" s="63"/>
      <c r="H83" s="1"/>
      <c r="I83" s="1"/>
      <c r="J83" s="1"/>
      <c r="K83" s="1"/>
      <c r="L83" s="64"/>
      <c r="M83" s="6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9.5" customHeight="1" x14ac:dyDescent="0.3">
      <c r="A84" s="1"/>
      <c r="B84" s="1"/>
      <c r="C84" s="1"/>
      <c r="D84" s="1"/>
      <c r="E84" s="1"/>
      <c r="F84" s="1"/>
      <c r="G84" s="63"/>
      <c r="H84" s="1"/>
      <c r="I84" s="1"/>
      <c r="J84" s="1"/>
      <c r="K84" s="1"/>
      <c r="L84" s="64"/>
      <c r="M84" s="6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9.5" customHeight="1" x14ac:dyDescent="0.3">
      <c r="A85" s="1"/>
      <c r="B85" s="1"/>
      <c r="C85" s="1"/>
      <c r="D85" s="1"/>
      <c r="E85" s="1"/>
      <c r="F85" s="1"/>
      <c r="G85" s="63"/>
      <c r="H85" s="1"/>
      <c r="I85" s="1"/>
      <c r="J85" s="1"/>
      <c r="K85" s="1"/>
      <c r="L85" s="64"/>
      <c r="M85" s="6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9.5" customHeight="1" x14ac:dyDescent="0.3">
      <c r="A86" s="1"/>
      <c r="B86" s="1"/>
      <c r="C86" s="1"/>
      <c r="D86" s="1"/>
      <c r="E86" s="1"/>
      <c r="F86" s="1"/>
      <c r="G86" s="63"/>
      <c r="H86" s="1"/>
      <c r="I86" s="1"/>
      <c r="J86" s="1"/>
      <c r="K86" s="1"/>
      <c r="L86" s="64"/>
      <c r="M86" s="6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9.5" customHeight="1" x14ac:dyDescent="0.3">
      <c r="A87" s="1"/>
      <c r="B87" s="1"/>
      <c r="C87" s="1"/>
      <c r="D87" s="1"/>
      <c r="E87" s="1"/>
      <c r="F87" s="1"/>
      <c r="G87" s="63"/>
      <c r="H87" s="1"/>
      <c r="I87" s="1"/>
      <c r="J87" s="1"/>
      <c r="K87" s="1"/>
      <c r="L87" s="64"/>
      <c r="M87" s="6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9.5" customHeight="1" x14ac:dyDescent="0.3">
      <c r="A88" s="1"/>
      <c r="B88" s="1"/>
      <c r="C88" s="1"/>
      <c r="D88" s="1"/>
      <c r="E88" s="1"/>
      <c r="F88" s="1"/>
      <c r="G88" s="63"/>
      <c r="H88" s="1"/>
      <c r="I88" s="1"/>
      <c r="J88" s="1"/>
      <c r="K88" s="1"/>
      <c r="L88" s="64"/>
      <c r="M88" s="6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9.5" customHeight="1" x14ac:dyDescent="0.3">
      <c r="A89" s="1"/>
      <c r="B89" s="1"/>
      <c r="C89" s="1"/>
      <c r="D89" s="1"/>
      <c r="E89" s="1"/>
      <c r="F89" s="1"/>
      <c r="G89" s="63"/>
      <c r="H89" s="1"/>
      <c r="I89" s="1"/>
      <c r="J89" s="1"/>
      <c r="K89" s="1"/>
      <c r="L89" s="64"/>
      <c r="M89" s="6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9.5" customHeight="1" x14ac:dyDescent="0.3">
      <c r="A90" s="1"/>
      <c r="B90" s="1"/>
      <c r="C90" s="1"/>
      <c r="D90" s="1"/>
      <c r="E90" s="1"/>
      <c r="F90" s="1"/>
      <c r="G90" s="63"/>
      <c r="H90" s="1"/>
      <c r="I90" s="1"/>
      <c r="J90" s="1"/>
      <c r="K90" s="1"/>
      <c r="L90" s="64"/>
      <c r="M90" s="6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9.5" customHeight="1" x14ac:dyDescent="0.3">
      <c r="A91" s="1"/>
      <c r="B91" s="1"/>
      <c r="C91" s="1"/>
      <c r="D91" s="1"/>
      <c r="E91" s="1"/>
      <c r="F91" s="1"/>
      <c r="G91" s="63"/>
      <c r="H91" s="1"/>
      <c r="I91" s="1"/>
      <c r="J91" s="1"/>
      <c r="K91" s="1"/>
      <c r="L91" s="64"/>
      <c r="M91" s="6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9.5" customHeight="1" x14ac:dyDescent="0.3">
      <c r="A92" s="1"/>
      <c r="B92" s="1"/>
      <c r="C92" s="1"/>
      <c r="D92" s="1"/>
      <c r="E92" s="1"/>
      <c r="F92" s="1"/>
      <c r="G92" s="63"/>
      <c r="H92" s="1"/>
      <c r="I92" s="1"/>
      <c r="J92" s="1"/>
      <c r="K92" s="1"/>
      <c r="L92" s="64"/>
      <c r="M92" s="6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9.5" customHeight="1" x14ac:dyDescent="0.3">
      <c r="A93" s="1"/>
      <c r="B93" s="1"/>
      <c r="C93" s="1"/>
      <c r="D93" s="1"/>
      <c r="E93" s="1"/>
      <c r="F93" s="1"/>
      <c r="G93" s="63"/>
      <c r="H93" s="1"/>
      <c r="I93" s="1"/>
      <c r="J93" s="1"/>
      <c r="K93" s="1"/>
      <c r="L93" s="64"/>
      <c r="M93" s="6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9.5" customHeight="1" x14ac:dyDescent="0.3">
      <c r="A94" s="1"/>
      <c r="B94" s="1"/>
      <c r="C94" s="1"/>
      <c r="D94" s="1"/>
      <c r="E94" s="1"/>
      <c r="F94" s="1"/>
      <c r="G94" s="63"/>
      <c r="H94" s="1"/>
      <c r="I94" s="1"/>
      <c r="J94" s="1"/>
      <c r="K94" s="1"/>
      <c r="L94" s="64"/>
      <c r="M94" s="6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9.5" customHeight="1" x14ac:dyDescent="0.3">
      <c r="A95" s="1"/>
      <c r="B95" s="1"/>
      <c r="C95" s="1"/>
      <c r="D95" s="1"/>
      <c r="E95" s="1"/>
      <c r="F95" s="1"/>
      <c r="G95" s="63"/>
      <c r="H95" s="1"/>
      <c r="I95" s="1"/>
      <c r="J95" s="1"/>
      <c r="K95" s="1"/>
      <c r="L95" s="64"/>
      <c r="M95" s="6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9.5" customHeight="1" x14ac:dyDescent="0.3">
      <c r="A96" s="1"/>
      <c r="B96" s="1"/>
      <c r="C96" s="1"/>
      <c r="D96" s="1"/>
      <c r="E96" s="1"/>
      <c r="F96" s="1"/>
      <c r="G96" s="63"/>
      <c r="H96" s="1"/>
      <c r="I96" s="1"/>
      <c r="J96" s="1"/>
      <c r="K96" s="1"/>
      <c r="L96" s="64"/>
      <c r="M96" s="6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9.5" customHeight="1" x14ac:dyDescent="0.3">
      <c r="A97" s="1"/>
      <c r="B97" s="1"/>
      <c r="C97" s="1"/>
      <c r="D97" s="1"/>
      <c r="E97" s="1"/>
      <c r="F97" s="1"/>
      <c r="G97" s="63"/>
      <c r="H97" s="1"/>
      <c r="I97" s="1"/>
      <c r="J97" s="1"/>
      <c r="K97" s="1"/>
      <c r="L97" s="64"/>
      <c r="M97" s="6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9.5" customHeight="1" x14ac:dyDescent="0.3">
      <c r="A98" s="1"/>
      <c r="B98" s="1"/>
      <c r="C98" s="1"/>
      <c r="D98" s="1"/>
      <c r="E98" s="1"/>
      <c r="F98" s="1"/>
      <c r="G98" s="63"/>
      <c r="H98" s="1"/>
      <c r="I98" s="1"/>
      <c r="J98" s="1"/>
      <c r="K98" s="1"/>
      <c r="L98" s="64"/>
      <c r="M98" s="6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9.5" customHeight="1" x14ac:dyDescent="0.3">
      <c r="A99" s="1"/>
      <c r="B99" s="1"/>
      <c r="C99" s="1"/>
      <c r="D99" s="1"/>
      <c r="E99" s="1"/>
      <c r="F99" s="1"/>
      <c r="G99" s="63"/>
      <c r="H99" s="1"/>
      <c r="I99" s="1"/>
      <c r="J99" s="1"/>
      <c r="K99" s="1"/>
      <c r="L99" s="64"/>
      <c r="M99" s="6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9.5" customHeight="1" x14ac:dyDescent="0.3">
      <c r="A100" s="1"/>
      <c r="B100" s="1"/>
      <c r="C100" s="1"/>
      <c r="D100" s="1"/>
      <c r="E100" s="1"/>
      <c r="F100" s="1"/>
      <c r="G100" s="63"/>
      <c r="H100" s="1"/>
      <c r="I100" s="1"/>
      <c r="J100" s="1"/>
      <c r="K100" s="1"/>
      <c r="L100" s="64"/>
      <c r="M100" s="6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9.5" customHeight="1" x14ac:dyDescent="0.3">
      <c r="A101" s="1"/>
      <c r="B101" s="1"/>
      <c r="C101" s="1"/>
      <c r="D101" s="1"/>
      <c r="E101" s="1"/>
      <c r="F101" s="1"/>
      <c r="G101" s="63"/>
      <c r="H101" s="1"/>
      <c r="I101" s="1"/>
      <c r="J101" s="1"/>
      <c r="K101" s="1"/>
      <c r="L101" s="64"/>
      <c r="M101" s="6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9.5" customHeight="1" x14ac:dyDescent="0.3">
      <c r="A102" s="1"/>
      <c r="B102" s="1"/>
      <c r="C102" s="1"/>
      <c r="D102" s="1"/>
      <c r="E102" s="1"/>
      <c r="F102" s="1"/>
      <c r="G102" s="63"/>
      <c r="H102" s="1"/>
      <c r="I102" s="1"/>
      <c r="J102" s="1"/>
      <c r="K102" s="1"/>
      <c r="L102" s="64"/>
      <c r="M102" s="6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9.5" customHeight="1" x14ac:dyDescent="0.3">
      <c r="A103" s="1"/>
      <c r="B103" s="1"/>
      <c r="C103" s="1"/>
      <c r="D103" s="1"/>
      <c r="E103" s="1"/>
      <c r="F103" s="1"/>
      <c r="G103" s="63"/>
      <c r="H103" s="1"/>
      <c r="I103" s="1"/>
      <c r="J103" s="1"/>
      <c r="K103" s="1"/>
      <c r="L103" s="64"/>
      <c r="M103" s="6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9.5" customHeight="1" x14ac:dyDescent="0.3">
      <c r="A104" s="1"/>
      <c r="B104" s="1"/>
      <c r="C104" s="1"/>
      <c r="D104" s="1"/>
      <c r="E104" s="1"/>
      <c r="F104" s="1"/>
      <c r="G104" s="63"/>
      <c r="H104" s="1"/>
      <c r="I104" s="1"/>
      <c r="J104" s="1"/>
      <c r="K104" s="1"/>
      <c r="L104" s="64"/>
      <c r="M104" s="6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9.5" customHeight="1" x14ac:dyDescent="0.3">
      <c r="A105" s="1"/>
      <c r="B105" s="1"/>
      <c r="C105" s="1"/>
      <c r="D105" s="1"/>
      <c r="E105" s="1"/>
      <c r="F105" s="1"/>
      <c r="G105" s="63"/>
      <c r="H105" s="1"/>
      <c r="I105" s="1"/>
      <c r="J105" s="1"/>
      <c r="K105" s="1"/>
      <c r="L105" s="64"/>
      <c r="M105" s="6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9.5" customHeight="1" x14ac:dyDescent="0.3">
      <c r="A106" s="1"/>
      <c r="B106" s="1"/>
      <c r="C106" s="1"/>
      <c r="D106" s="1"/>
      <c r="E106" s="1"/>
      <c r="F106" s="1"/>
      <c r="G106" s="63"/>
      <c r="H106" s="1"/>
      <c r="I106" s="1"/>
      <c r="J106" s="1"/>
      <c r="K106" s="1"/>
      <c r="L106" s="64"/>
      <c r="M106" s="6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9.5" customHeight="1" x14ac:dyDescent="0.3">
      <c r="A107" s="1"/>
      <c r="B107" s="1"/>
      <c r="C107" s="1"/>
      <c r="D107" s="1"/>
      <c r="E107" s="1"/>
      <c r="F107" s="1"/>
      <c r="G107" s="63"/>
      <c r="H107" s="1"/>
      <c r="I107" s="1"/>
      <c r="J107" s="1"/>
      <c r="K107" s="1"/>
      <c r="L107" s="64"/>
      <c r="M107" s="6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9.5" customHeight="1" x14ac:dyDescent="0.3">
      <c r="A108" s="1"/>
      <c r="B108" s="1"/>
      <c r="C108" s="1"/>
      <c r="D108" s="1"/>
      <c r="E108" s="1"/>
      <c r="F108" s="1"/>
      <c r="G108" s="63"/>
      <c r="H108" s="1"/>
      <c r="I108" s="1"/>
      <c r="J108" s="1"/>
      <c r="K108" s="1"/>
      <c r="L108" s="64"/>
      <c r="M108" s="6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9.5" customHeight="1" x14ac:dyDescent="0.3">
      <c r="A109" s="1"/>
      <c r="B109" s="1"/>
      <c r="C109" s="1"/>
      <c r="D109" s="1"/>
      <c r="E109" s="1"/>
      <c r="F109" s="1"/>
      <c r="G109" s="63"/>
      <c r="H109" s="1"/>
      <c r="I109" s="1"/>
      <c r="J109" s="1"/>
      <c r="K109" s="1"/>
      <c r="L109" s="64"/>
      <c r="M109" s="6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9.5" customHeight="1" x14ac:dyDescent="0.3">
      <c r="A110" s="1"/>
      <c r="B110" s="1"/>
      <c r="C110" s="1"/>
      <c r="D110" s="1"/>
      <c r="E110" s="1"/>
      <c r="F110" s="1"/>
      <c r="G110" s="63"/>
      <c r="H110" s="1"/>
      <c r="I110" s="1"/>
      <c r="J110" s="1"/>
      <c r="K110" s="1"/>
      <c r="L110" s="64"/>
      <c r="M110" s="6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9.5" customHeight="1" x14ac:dyDescent="0.3">
      <c r="A111" s="1"/>
      <c r="B111" s="1"/>
      <c r="C111" s="1"/>
      <c r="D111" s="1"/>
      <c r="E111" s="1"/>
      <c r="F111" s="1"/>
      <c r="G111" s="63"/>
      <c r="H111" s="1"/>
      <c r="I111" s="1"/>
      <c r="J111" s="1"/>
      <c r="K111" s="1"/>
      <c r="L111" s="64"/>
      <c r="M111" s="6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9.5" customHeight="1" x14ac:dyDescent="0.3">
      <c r="A112" s="1"/>
      <c r="B112" s="1"/>
      <c r="C112" s="1"/>
      <c r="D112" s="1"/>
      <c r="E112" s="1"/>
      <c r="F112" s="1"/>
      <c r="G112" s="63"/>
      <c r="H112" s="1"/>
      <c r="I112" s="1"/>
      <c r="J112" s="1"/>
      <c r="K112" s="1"/>
      <c r="L112" s="64"/>
      <c r="M112" s="6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9.5" customHeight="1" x14ac:dyDescent="0.3">
      <c r="A113" s="1"/>
      <c r="B113" s="1"/>
      <c r="C113" s="1"/>
      <c r="D113" s="1"/>
      <c r="E113" s="1"/>
      <c r="F113" s="1"/>
      <c r="G113" s="63"/>
      <c r="H113" s="1"/>
      <c r="I113" s="1"/>
      <c r="J113" s="1"/>
      <c r="K113" s="1"/>
      <c r="L113" s="64"/>
      <c r="M113" s="6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9.5" customHeight="1" x14ac:dyDescent="0.3">
      <c r="A114" s="1"/>
      <c r="B114" s="1"/>
      <c r="C114" s="1"/>
      <c r="D114" s="1"/>
      <c r="E114" s="1"/>
      <c r="F114" s="1"/>
      <c r="G114" s="63"/>
      <c r="H114" s="1"/>
      <c r="I114" s="1"/>
      <c r="J114" s="1"/>
      <c r="K114" s="1"/>
      <c r="L114" s="64"/>
      <c r="M114" s="6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9.5" customHeight="1" x14ac:dyDescent="0.3">
      <c r="A115" s="1"/>
      <c r="B115" s="1"/>
      <c r="C115" s="1"/>
      <c r="D115" s="1"/>
      <c r="E115" s="1"/>
      <c r="F115" s="1"/>
      <c r="G115" s="63"/>
      <c r="H115" s="1"/>
      <c r="I115" s="1"/>
      <c r="J115" s="1"/>
      <c r="K115" s="1"/>
      <c r="L115" s="64"/>
      <c r="M115" s="6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9.5" customHeight="1" x14ac:dyDescent="0.3">
      <c r="A116" s="1"/>
      <c r="B116" s="1"/>
      <c r="C116" s="1"/>
      <c r="D116" s="1"/>
      <c r="E116" s="1"/>
      <c r="F116" s="1"/>
      <c r="G116" s="63"/>
      <c r="H116" s="1"/>
      <c r="I116" s="1"/>
      <c r="J116" s="1"/>
      <c r="K116" s="1"/>
      <c r="L116" s="64"/>
      <c r="M116" s="6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9.5" customHeight="1" x14ac:dyDescent="0.3">
      <c r="A117" s="1"/>
      <c r="B117" s="1"/>
      <c r="C117" s="1"/>
      <c r="D117" s="1"/>
      <c r="E117" s="1"/>
      <c r="F117" s="1"/>
      <c r="G117" s="63"/>
      <c r="H117" s="1"/>
      <c r="I117" s="1"/>
      <c r="J117" s="1"/>
      <c r="K117" s="1"/>
      <c r="L117" s="64"/>
      <c r="M117" s="6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9.5" customHeight="1" x14ac:dyDescent="0.3">
      <c r="A118" s="1"/>
      <c r="B118" s="1"/>
      <c r="C118" s="1"/>
      <c r="D118" s="1"/>
      <c r="E118" s="1"/>
      <c r="F118" s="1"/>
      <c r="G118" s="63"/>
      <c r="H118" s="1"/>
      <c r="I118" s="1"/>
      <c r="J118" s="1"/>
      <c r="K118" s="1"/>
      <c r="L118" s="64"/>
      <c r="M118" s="6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9.5" customHeight="1" x14ac:dyDescent="0.3">
      <c r="A119" s="1"/>
      <c r="B119" s="1"/>
      <c r="C119" s="1"/>
      <c r="D119" s="1"/>
      <c r="E119" s="1"/>
      <c r="F119" s="1"/>
      <c r="G119" s="63"/>
      <c r="H119" s="1"/>
      <c r="I119" s="1"/>
      <c r="J119" s="1"/>
      <c r="K119" s="1"/>
      <c r="L119" s="64"/>
      <c r="M119" s="6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9.5" customHeight="1" x14ac:dyDescent="0.3">
      <c r="A120" s="1"/>
      <c r="B120" s="1"/>
      <c r="C120" s="1"/>
      <c r="D120" s="1"/>
      <c r="E120" s="1"/>
      <c r="F120" s="1"/>
      <c r="G120" s="63"/>
      <c r="H120" s="1"/>
      <c r="I120" s="1"/>
      <c r="J120" s="1"/>
      <c r="K120" s="1"/>
      <c r="L120" s="64"/>
      <c r="M120" s="6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9.5" customHeight="1" x14ac:dyDescent="0.3">
      <c r="A121" s="1"/>
      <c r="B121" s="1"/>
      <c r="C121" s="1"/>
      <c r="D121" s="1"/>
      <c r="E121" s="1"/>
      <c r="F121" s="1"/>
      <c r="G121" s="63"/>
      <c r="H121" s="1"/>
      <c r="I121" s="1"/>
      <c r="J121" s="1"/>
      <c r="K121" s="1"/>
      <c r="L121" s="64"/>
      <c r="M121" s="6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9.5" customHeight="1" x14ac:dyDescent="0.3">
      <c r="A122" s="1"/>
      <c r="B122" s="1"/>
      <c r="C122" s="1"/>
      <c r="D122" s="1"/>
      <c r="E122" s="1"/>
      <c r="F122" s="1"/>
      <c r="G122" s="63"/>
      <c r="H122" s="1"/>
      <c r="I122" s="1"/>
      <c r="J122" s="1"/>
      <c r="K122" s="1"/>
      <c r="L122" s="64"/>
      <c r="M122" s="6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9.5" customHeight="1" x14ac:dyDescent="0.3">
      <c r="A123" s="1"/>
      <c r="B123" s="1"/>
      <c r="C123" s="1"/>
      <c r="D123" s="1"/>
      <c r="E123" s="1"/>
      <c r="F123" s="1"/>
      <c r="G123" s="63"/>
      <c r="H123" s="1"/>
      <c r="I123" s="1"/>
      <c r="J123" s="1"/>
      <c r="K123" s="1"/>
      <c r="L123" s="64"/>
      <c r="M123" s="6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9.5" customHeight="1" x14ac:dyDescent="0.3">
      <c r="A124" s="1"/>
      <c r="B124" s="1"/>
      <c r="C124" s="1"/>
      <c r="D124" s="1"/>
      <c r="E124" s="1"/>
      <c r="F124" s="1"/>
      <c r="G124" s="63"/>
      <c r="H124" s="1"/>
      <c r="I124" s="1"/>
      <c r="J124" s="1"/>
      <c r="K124" s="1"/>
      <c r="L124" s="64"/>
      <c r="M124" s="6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9.5" customHeight="1" x14ac:dyDescent="0.3">
      <c r="A125" s="1"/>
      <c r="B125" s="1"/>
      <c r="C125" s="1"/>
      <c r="D125" s="1"/>
      <c r="E125" s="1"/>
      <c r="F125" s="1"/>
      <c r="G125" s="63"/>
      <c r="H125" s="1"/>
      <c r="I125" s="1"/>
      <c r="J125" s="1"/>
      <c r="K125" s="1"/>
      <c r="L125" s="64"/>
      <c r="M125" s="6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9.5" customHeight="1" x14ac:dyDescent="0.3">
      <c r="A126" s="1"/>
      <c r="B126" s="1"/>
      <c r="C126" s="1"/>
      <c r="D126" s="1"/>
      <c r="E126" s="1"/>
      <c r="F126" s="1"/>
      <c r="G126" s="63"/>
      <c r="H126" s="1"/>
      <c r="I126" s="1"/>
      <c r="J126" s="1"/>
      <c r="K126" s="1"/>
      <c r="L126" s="64"/>
      <c r="M126" s="6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9.5" customHeight="1" x14ac:dyDescent="0.3">
      <c r="A127" s="1"/>
      <c r="B127" s="1"/>
      <c r="C127" s="1"/>
      <c r="D127" s="1"/>
      <c r="E127" s="1"/>
      <c r="F127" s="1"/>
      <c r="G127" s="63"/>
      <c r="H127" s="1"/>
      <c r="I127" s="1"/>
      <c r="J127" s="1"/>
      <c r="K127" s="1"/>
      <c r="L127" s="64"/>
      <c r="M127" s="6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9.5" customHeight="1" x14ac:dyDescent="0.3">
      <c r="A128" s="1"/>
      <c r="B128" s="1"/>
      <c r="C128" s="1"/>
      <c r="D128" s="1"/>
      <c r="E128" s="1"/>
      <c r="F128" s="1"/>
      <c r="G128" s="63"/>
      <c r="H128" s="1"/>
      <c r="I128" s="1"/>
      <c r="J128" s="1"/>
      <c r="K128" s="1"/>
      <c r="L128" s="64"/>
      <c r="M128" s="6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9.5" customHeight="1" x14ac:dyDescent="0.3">
      <c r="A129" s="1"/>
      <c r="B129" s="1"/>
      <c r="C129" s="1"/>
      <c r="D129" s="1"/>
      <c r="E129" s="1"/>
      <c r="F129" s="1"/>
      <c r="G129" s="63"/>
      <c r="H129" s="1"/>
      <c r="I129" s="1"/>
      <c r="J129" s="1"/>
      <c r="K129" s="1"/>
      <c r="L129" s="64"/>
      <c r="M129" s="6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9.5" customHeight="1" x14ac:dyDescent="0.3">
      <c r="A130" s="1"/>
      <c r="B130" s="1"/>
      <c r="C130" s="1"/>
      <c r="D130" s="1"/>
      <c r="E130" s="1"/>
      <c r="F130" s="1"/>
      <c r="G130" s="63"/>
      <c r="H130" s="1"/>
      <c r="I130" s="1"/>
      <c r="J130" s="1"/>
      <c r="K130" s="1"/>
      <c r="L130" s="64"/>
      <c r="M130" s="6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9.5" customHeight="1" x14ac:dyDescent="0.3">
      <c r="A131" s="1"/>
      <c r="B131" s="1"/>
      <c r="C131" s="1"/>
      <c r="D131" s="1"/>
      <c r="E131" s="1"/>
      <c r="F131" s="1"/>
      <c r="G131" s="63"/>
      <c r="H131" s="1"/>
      <c r="I131" s="1"/>
      <c r="J131" s="1"/>
      <c r="K131" s="1"/>
      <c r="L131" s="64"/>
      <c r="M131" s="6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9.5" customHeight="1" x14ac:dyDescent="0.3">
      <c r="A132" s="1"/>
      <c r="B132" s="1"/>
      <c r="C132" s="1"/>
      <c r="D132" s="1"/>
      <c r="E132" s="1"/>
      <c r="F132" s="1"/>
      <c r="G132" s="63"/>
      <c r="H132" s="1"/>
      <c r="I132" s="1"/>
      <c r="J132" s="1"/>
      <c r="K132" s="1"/>
      <c r="L132" s="64"/>
      <c r="M132" s="6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9.5" customHeight="1" x14ac:dyDescent="0.3">
      <c r="A133" s="1"/>
      <c r="B133" s="1"/>
      <c r="C133" s="1"/>
      <c r="D133" s="1"/>
      <c r="E133" s="1"/>
      <c r="F133" s="1"/>
      <c r="G133" s="63"/>
      <c r="H133" s="1"/>
      <c r="I133" s="1"/>
      <c r="J133" s="1"/>
      <c r="K133" s="1"/>
      <c r="L133" s="64"/>
      <c r="M133" s="6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9.5" customHeight="1" x14ac:dyDescent="0.3">
      <c r="A134" s="1"/>
      <c r="B134" s="1"/>
      <c r="C134" s="1"/>
      <c r="D134" s="1"/>
      <c r="E134" s="1"/>
      <c r="F134" s="1"/>
      <c r="G134" s="63"/>
      <c r="H134" s="1"/>
      <c r="I134" s="1"/>
      <c r="J134" s="1"/>
      <c r="K134" s="1"/>
      <c r="L134" s="64"/>
      <c r="M134" s="6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9.5" customHeight="1" x14ac:dyDescent="0.3">
      <c r="A135" s="1"/>
      <c r="B135" s="1"/>
      <c r="C135" s="1"/>
      <c r="D135" s="1"/>
      <c r="E135" s="1"/>
      <c r="F135" s="1"/>
      <c r="G135" s="63"/>
      <c r="H135" s="1"/>
      <c r="I135" s="1"/>
      <c r="J135" s="1"/>
      <c r="K135" s="1"/>
      <c r="L135" s="64"/>
      <c r="M135" s="6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9.5" customHeight="1" x14ac:dyDescent="0.3">
      <c r="A136" s="1"/>
      <c r="B136" s="1"/>
      <c r="C136" s="1"/>
      <c r="D136" s="1"/>
      <c r="E136" s="1"/>
      <c r="F136" s="1"/>
      <c r="G136" s="63"/>
      <c r="H136" s="1"/>
      <c r="I136" s="1"/>
      <c r="J136" s="1"/>
      <c r="K136" s="1"/>
      <c r="L136" s="64"/>
      <c r="M136" s="6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9.5" customHeight="1" x14ac:dyDescent="0.3">
      <c r="A137" s="1"/>
      <c r="B137" s="1"/>
      <c r="C137" s="1"/>
      <c r="D137" s="1"/>
      <c r="E137" s="1"/>
      <c r="F137" s="1"/>
      <c r="G137" s="63"/>
      <c r="H137" s="1"/>
      <c r="I137" s="1"/>
      <c r="J137" s="1"/>
      <c r="K137" s="1"/>
      <c r="L137" s="64"/>
      <c r="M137" s="6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9.5" customHeight="1" x14ac:dyDescent="0.3">
      <c r="A138" s="1"/>
      <c r="B138" s="1"/>
      <c r="C138" s="1"/>
      <c r="D138" s="1"/>
      <c r="E138" s="1"/>
      <c r="F138" s="1"/>
      <c r="G138" s="63"/>
      <c r="H138" s="1"/>
      <c r="I138" s="1"/>
      <c r="J138" s="1"/>
      <c r="K138" s="1"/>
      <c r="L138" s="64"/>
      <c r="M138" s="6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9.5" customHeight="1" x14ac:dyDescent="0.3">
      <c r="A139" s="1"/>
      <c r="B139" s="1"/>
      <c r="C139" s="1"/>
      <c r="D139" s="1"/>
      <c r="E139" s="1"/>
      <c r="F139" s="1"/>
      <c r="G139" s="63"/>
      <c r="H139" s="1"/>
      <c r="I139" s="1"/>
      <c r="J139" s="1"/>
      <c r="K139" s="1"/>
      <c r="L139" s="64"/>
      <c r="M139" s="6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9.5" customHeight="1" x14ac:dyDescent="0.3">
      <c r="A140" s="1"/>
      <c r="B140" s="1"/>
      <c r="C140" s="1"/>
      <c r="D140" s="1"/>
      <c r="E140" s="1"/>
      <c r="F140" s="1"/>
      <c r="G140" s="63"/>
      <c r="H140" s="1"/>
      <c r="I140" s="1"/>
      <c r="J140" s="1"/>
      <c r="K140" s="1"/>
      <c r="L140" s="64"/>
      <c r="M140" s="6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9.5" customHeight="1" x14ac:dyDescent="0.3">
      <c r="A141" s="1"/>
      <c r="B141" s="1"/>
      <c r="C141" s="1"/>
      <c r="D141" s="1"/>
      <c r="E141" s="1"/>
      <c r="F141" s="1"/>
      <c r="G141" s="63"/>
      <c r="H141" s="1"/>
      <c r="I141" s="1"/>
      <c r="J141" s="1"/>
      <c r="K141" s="1"/>
      <c r="L141" s="64"/>
      <c r="M141" s="6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9.5" customHeight="1" x14ac:dyDescent="0.3">
      <c r="A142" s="1"/>
      <c r="B142" s="1"/>
      <c r="C142" s="1"/>
      <c r="D142" s="1"/>
      <c r="E142" s="1"/>
      <c r="F142" s="1"/>
      <c r="G142" s="63"/>
      <c r="H142" s="1"/>
      <c r="I142" s="1"/>
      <c r="J142" s="1"/>
      <c r="K142" s="1"/>
      <c r="L142" s="64"/>
      <c r="M142" s="6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9.5" customHeight="1" x14ac:dyDescent="0.3">
      <c r="A143" s="1"/>
      <c r="B143" s="1"/>
      <c r="C143" s="1"/>
      <c r="D143" s="1"/>
      <c r="E143" s="1"/>
      <c r="F143" s="1"/>
      <c r="G143" s="63"/>
      <c r="H143" s="1"/>
      <c r="I143" s="1"/>
      <c r="J143" s="1"/>
      <c r="K143" s="1"/>
      <c r="L143" s="64"/>
      <c r="M143" s="6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9.5" customHeight="1" x14ac:dyDescent="0.3">
      <c r="A144" s="1"/>
      <c r="B144" s="1"/>
      <c r="C144" s="1"/>
      <c r="D144" s="1"/>
      <c r="E144" s="1"/>
      <c r="F144" s="1"/>
      <c r="G144" s="63"/>
      <c r="H144" s="1"/>
      <c r="I144" s="1"/>
      <c r="J144" s="1"/>
      <c r="K144" s="1"/>
      <c r="L144" s="64"/>
      <c r="M144" s="6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9.5" customHeight="1" x14ac:dyDescent="0.3">
      <c r="A145" s="1"/>
      <c r="B145" s="1"/>
      <c r="C145" s="1"/>
      <c r="D145" s="1"/>
      <c r="E145" s="1"/>
      <c r="F145" s="1"/>
      <c r="G145" s="63"/>
      <c r="H145" s="1"/>
      <c r="I145" s="1"/>
      <c r="J145" s="1"/>
      <c r="K145" s="1"/>
      <c r="L145" s="64"/>
      <c r="M145" s="6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9.5" customHeight="1" x14ac:dyDescent="0.3">
      <c r="A146" s="1"/>
      <c r="B146" s="1"/>
      <c r="C146" s="1"/>
      <c r="D146" s="1"/>
      <c r="E146" s="1"/>
      <c r="F146" s="1"/>
      <c r="G146" s="63"/>
      <c r="H146" s="1"/>
      <c r="I146" s="1"/>
      <c r="J146" s="1"/>
      <c r="K146" s="1"/>
      <c r="L146" s="64"/>
      <c r="M146" s="6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9.5" customHeight="1" x14ac:dyDescent="0.3">
      <c r="A147" s="1"/>
      <c r="B147" s="1"/>
      <c r="C147" s="1"/>
      <c r="D147" s="1"/>
      <c r="E147" s="1"/>
      <c r="F147" s="1"/>
      <c r="G147" s="63"/>
      <c r="H147" s="1"/>
      <c r="I147" s="1"/>
      <c r="J147" s="1"/>
      <c r="K147" s="1"/>
      <c r="L147" s="64"/>
      <c r="M147" s="6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9.5" customHeight="1" x14ac:dyDescent="0.3">
      <c r="A148" s="1"/>
      <c r="B148" s="1"/>
      <c r="C148" s="1"/>
      <c r="D148" s="1"/>
      <c r="E148" s="1"/>
      <c r="F148" s="1"/>
      <c r="G148" s="63"/>
      <c r="H148" s="1"/>
      <c r="I148" s="1"/>
      <c r="J148" s="1"/>
      <c r="K148" s="1"/>
      <c r="L148" s="64"/>
      <c r="M148" s="6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9.5" customHeight="1" x14ac:dyDescent="0.3">
      <c r="A149" s="1"/>
      <c r="B149" s="1"/>
      <c r="C149" s="1"/>
      <c r="D149" s="1"/>
      <c r="E149" s="1"/>
      <c r="F149" s="1"/>
      <c r="G149" s="63"/>
      <c r="H149" s="1"/>
      <c r="I149" s="1"/>
      <c r="J149" s="1"/>
      <c r="K149" s="1"/>
      <c r="L149" s="64"/>
      <c r="M149" s="6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9.5" customHeight="1" x14ac:dyDescent="0.3">
      <c r="A150" s="1"/>
      <c r="B150" s="1"/>
      <c r="C150" s="1"/>
      <c r="D150" s="1"/>
      <c r="E150" s="1"/>
      <c r="F150" s="1"/>
      <c r="G150" s="63"/>
      <c r="H150" s="1"/>
      <c r="I150" s="1"/>
      <c r="J150" s="1"/>
      <c r="K150" s="1"/>
      <c r="L150" s="64"/>
      <c r="M150" s="6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9.5" customHeight="1" x14ac:dyDescent="0.3">
      <c r="A151" s="1"/>
      <c r="B151" s="1"/>
      <c r="C151" s="1"/>
      <c r="D151" s="1"/>
      <c r="E151" s="1"/>
      <c r="F151" s="1"/>
      <c r="G151" s="63"/>
      <c r="H151" s="1"/>
      <c r="I151" s="1"/>
      <c r="J151" s="1"/>
      <c r="K151" s="1"/>
      <c r="L151" s="64"/>
      <c r="M151" s="6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9.5" customHeight="1" x14ac:dyDescent="0.3">
      <c r="A152" s="1"/>
      <c r="B152" s="1"/>
      <c r="C152" s="1"/>
      <c r="D152" s="1"/>
      <c r="E152" s="1"/>
      <c r="F152" s="1"/>
      <c r="G152" s="63"/>
      <c r="H152" s="1"/>
      <c r="I152" s="1"/>
      <c r="J152" s="1"/>
      <c r="K152" s="1"/>
      <c r="L152" s="64"/>
      <c r="M152" s="6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9.5" customHeight="1" x14ac:dyDescent="0.3">
      <c r="A153" s="1"/>
      <c r="B153" s="1"/>
      <c r="C153" s="1"/>
      <c r="D153" s="1"/>
      <c r="E153" s="1"/>
      <c r="F153" s="1"/>
      <c r="G153" s="63"/>
      <c r="H153" s="1"/>
      <c r="I153" s="1"/>
      <c r="J153" s="1"/>
      <c r="K153" s="1"/>
      <c r="L153" s="64"/>
      <c r="M153" s="6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9.5" customHeight="1" x14ac:dyDescent="0.3">
      <c r="A154" s="1"/>
      <c r="B154" s="1"/>
      <c r="C154" s="1"/>
      <c r="D154" s="1"/>
      <c r="E154" s="1"/>
      <c r="F154" s="1"/>
      <c r="G154" s="63"/>
      <c r="H154" s="1"/>
      <c r="I154" s="1"/>
      <c r="J154" s="1"/>
      <c r="K154" s="1"/>
      <c r="L154" s="64"/>
      <c r="M154" s="6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9.5" customHeight="1" x14ac:dyDescent="0.3">
      <c r="A155" s="1"/>
      <c r="B155" s="1"/>
      <c r="C155" s="1"/>
      <c r="D155" s="1"/>
      <c r="E155" s="1"/>
      <c r="F155" s="1"/>
      <c r="G155" s="63"/>
      <c r="H155" s="1"/>
      <c r="I155" s="1"/>
      <c r="J155" s="1"/>
      <c r="K155" s="1"/>
      <c r="L155" s="64"/>
      <c r="M155" s="6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9.5" customHeight="1" x14ac:dyDescent="0.3">
      <c r="A156" s="1"/>
      <c r="B156" s="1"/>
      <c r="C156" s="1"/>
      <c r="D156" s="1"/>
      <c r="E156" s="1"/>
      <c r="F156" s="1"/>
      <c r="G156" s="63"/>
      <c r="H156" s="1"/>
      <c r="I156" s="1"/>
      <c r="J156" s="1"/>
      <c r="K156" s="1"/>
      <c r="L156" s="64"/>
      <c r="M156" s="6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9.5" customHeight="1" x14ac:dyDescent="0.3">
      <c r="A157" s="1"/>
      <c r="B157" s="1"/>
      <c r="C157" s="1"/>
      <c r="D157" s="1"/>
      <c r="E157" s="1"/>
      <c r="F157" s="1"/>
      <c r="G157" s="63"/>
      <c r="H157" s="1"/>
      <c r="I157" s="1"/>
      <c r="J157" s="1"/>
      <c r="K157" s="1"/>
      <c r="L157" s="64"/>
      <c r="M157" s="6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9.5" customHeight="1" x14ac:dyDescent="0.3">
      <c r="A158" s="1"/>
      <c r="B158" s="1"/>
      <c r="C158" s="1"/>
      <c r="D158" s="1"/>
      <c r="E158" s="1"/>
      <c r="F158" s="1"/>
      <c r="G158" s="63"/>
      <c r="H158" s="1"/>
      <c r="I158" s="1"/>
      <c r="J158" s="1"/>
      <c r="K158" s="1"/>
      <c r="L158" s="64"/>
      <c r="M158" s="6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9.5" customHeight="1" x14ac:dyDescent="0.3">
      <c r="A159" s="1"/>
      <c r="B159" s="1"/>
      <c r="C159" s="1"/>
      <c r="D159" s="1"/>
      <c r="E159" s="1"/>
      <c r="F159" s="1"/>
      <c r="G159" s="63"/>
      <c r="H159" s="1"/>
      <c r="I159" s="1"/>
      <c r="J159" s="1"/>
      <c r="K159" s="1"/>
      <c r="L159" s="64"/>
      <c r="M159" s="6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9.5" customHeight="1" x14ac:dyDescent="0.3">
      <c r="A160" s="1"/>
      <c r="B160" s="1"/>
      <c r="C160" s="1"/>
      <c r="D160" s="1"/>
      <c r="E160" s="1"/>
      <c r="F160" s="1"/>
      <c r="G160" s="63"/>
      <c r="H160" s="1"/>
      <c r="I160" s="1"/>
      <c r="J160" s="1"/>
      <c r="K160" s="1"/>
      <c r="L160" s="64"/>
      <c r="M160" s="6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9.5" customHeight="1" x14ac:dyDescent="0.3">
      <c r="A161" s="1"/>
      <c r="B161" s="1"/>
      <c r="C161" s="1"/>
      <c r="D161" s="1"/>
      <c r="E161" s="1"/>
      <c r="F161" s="1"/>
      <c r="G161" s="63"/>
      <c r="H161" s="1"/>
      <c r="I161" s="1"/>
      <c r="J161" s="1"/>
      <c r="K161" s="1"/>
      <c r="L161" s="64"/>
      <c r="M161" s="6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9.5" customHeight="1" x14ac:dyDescent="0.3">
      <c r="A162" s="1"/>
      <c r="B162" s="1"/>
      <c r="C162" s="1"/>
      <c r="D162" s="1"/>
      <c r="E162" s="1"/>
      <c r="F162" s="1"/>
      <c r="G162" s="63"/>
      <c r="H162" s="1"/>
      <c r="I162" s="1"/>
      <c r="J162" s="1"/>
      <c r="K162" s="1"/>
      <c r="L162" s="64"/>
      <c r="M162" s="6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9.5" customHeight="1" x14ac:dyDescent="0.3">
      <c r="A163" s="1"/>
      <c r="B163" s="1"/>
      <c r="C163" s="1"/>
      <c r="D163" s="1"/>
      <c r="E163" s="1"/>
      <c r="F163" s="1"/>
      <c r="G163" s="63"/>
      <c r="H163" s="1"/>
      <c r="I163" s="1"/>
      <c r="J163" s="1"/>
      <c r="K163" s="1"/>
      <c r="L163" s="64"/>
      <c r="M163" s="6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9.5" customHeight="1" x14ac:dyDescent="0.3">
      <c r="A164" s="1"/>
      <c r="B164" s="1"/>
      <c r="C164" s="1"/>
      <c r="D164" s="1"/>
      <c r="E164" s="1"/>
      <c r="F164" s="1"/>
      <c r="G164" s="63"/>
      <c r="H164" s="1"/>
      <c r="I164" s="1"/>
      <c r="J164" s="1"/>
      <c r="K164" s="1"/>
      <c r="L164" s="64"/>
      <c r="M164" s="6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9.5" customHeight="1" x14ac:dyDescent="0.3">
      <c r="A165" s="1"/>
      <c r="B165" s="1"/>
      <c r="C165" s="1"/>
      <c r="D165" s="1"/>
      <c r="E165" s="1"/>
      <c r="F165" s="1"/>
      <c r="G165" s="63"/>
      <c r="H165" s="1"/>
      <c r="I165" s="1"/>
      <c r="J165" s="1"/>
      <c r="K165" s="1"/>
      <c r="L165" s="64"/>
      <c r="M165" s="6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9.5" customHeight="1" x14ac:dyDescent="0.3">
      <c r="A166" s="1"/>
      <c r="B166" s="1"/>
      <c r="C166" s="1"/>
      <c r="D166" s="1"/>
      <c r="E166" s="1"/>
      <c r="F166" s="1"/>
      <c r="G166" s="63"/>
      <c r="H166" s="1"/>
      <c r="I166" s="1"/>
      <c r="J166" s="1"/>
      <c r="K166" s="1"/>
      <c r="L166" s="64"/>
      <c r="M166" s="6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9.5" customHeight="1" x14ac:dyDescent="0.3">
      <c r="A167" s="1"/>
      <c r="B167" s="1"/>
      <c r="C167" s="1"/>
      <c r="D167" s="1"/>
      <c r="E167" s="1"/>
      <c r="F167" s="1"/>
      <c r="G167" s="63"/>
      <c r="H167" s="1"/>
      <c r="I167" s="1"/>
      <c r="J167" s="1"/>
      <c r="K167" s="1"/>
      <c r="L167" s="64"/>
      <c r="M167" s="6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9.5" customHeight="1" x14ac:dyDescent="0.3">
      <c r="A168" s="1"/>
      <c r="B168" s="1"/>
      <c r="C168" s="1"/>
      <c r="D168" s="1"/>
      <c r="E168" s="1"/>
      <c r="F168" s="1"/>
      <c r="G168" s="63"/>
      <c r="H168" s="1"/>
      <c r="I168" s="1"/>
      <c r="J168" s="1"/>
      <c r="K168" s="1"/>
      <c r="L168" s="64"/>
      <c r="M168" s="6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9.5" customHeight="1" x14ac:dyDescent="0.3">
      <c r="A169" s="1"/>
      <c r="B169" s="1"/>
      <c r="C169" s="1"/>
      <c r="D169" s="1"/>
      <c r="E169" s="1"/>
      <c r="F169" s="1"/>
      <c r="G169" s="63"/>
      <c r="H169" s="1"/>
      <c r="I169" s="1"/>
      <c r="J169" s="1"/>
      <c r="K169" s="1"/>
      <c r="L169" s="64"/>
      <c r="M169" s="6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9.5" customHeight="1" x14ac:dyDescent="0.3">
      <c r="A170" s="1"/>
      <c r="B170" s="1"/>
      <c r="C170" s="1"/>
      <c r="D170" s="1"/>
      <c r="E170" s="1"/>
      <c r="F170" s="1"/>
      <c r="G170" s="63"/>
      <c r="H170" s="1"/>
      <c r="I170" s="1"/>
      <c r="J170" s="1"/>
      <c r="K170" s="1"/>
      <c r="L170" s="64"/>
      <c r="M170" s="6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9.5" customHeight="1" x14ac:dyDescent="0.3">
      <c r="A171" s="1"/>
      <c r="B171" s="1"/>
      <c r="C171" s="1"/>
      <c r="D171" s="1"/>
      <c r="E171" s="1"/>
      <c r="F171" s="1"/>
      <c r="G171" s="63"/>
      <c r="H171" s="1"/>
      <c r="I171" s="1"/>
      <c r="J171" s="1"/>
      <c r="K171" s="1"/>
      <c r="L171" s="64"/>
      <c r="M171" s="6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9.5" customHeight="1" x14ac:dyDescent="0.3">
      <c r="A172" s="1"/>
      <c r="B172" s="1"/>
      <c r="C172" s="1"/>
      <c r="D172" s="1"/>
      <c r="E172" s="1"/>
      <c r="F172" s="1"/>
      <c r="G172" s="63"/>
      <c r="H172" s="1"/>
      <c r="I172" s="1"/>
      <c r="J172" s="1"/>
      <c r="K172" s="1"/>
      <c r="L172" s="64"/>
      <c r="M172" s="6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9.5" customHeight="1" x14ac:dyDescent="0.3">
      <c r="A173" s="1"/>
      <c r="B173" s="1"/>
      <c r="C173" s="1"/>
      <c r="D173" s="1"/>
      <c r="E173" s="1"/>
      <c r="F173" s="1"/>
      <c r="G173" s="63"/>
      <c r="H173" s="1"/>
      <c r="I173" s="1"/>
      <c r="J173" s="1"/>
      <c r="K173" s="1"/>
      <c r="L173" s="64"/>
      <c r="M173" s="6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9.5" customHeight="1" x14ac:dyDescent="0.3">
      <c r="A174" s="1"/>
      <c r="B174" s="1"/>
      <c r="C174" s="1"/>
      <c r="D174" s="1"/>
      <c r="E174" s="1"/>
      <c r="F174" s="1"/>
      <c r="G174" s="63"/>
      <c r="H174" s="1"/>
      <c r="I174" s="1"/>
      <c r="J174" s="1"/>
      <c r="K174" s="1"/>
      <c r="L174" s="64"/>
      <c r="M174" s="6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9.5" customHeight="1" x14ac:dyDescent="0.3">
      <c r="A175" s="1"/>
      <c r="B175" s="1"/>
      <c r="C175" s="1"/>
      <c r="D175" s="1"/>
      <c r="E175" s="1"/>
      <c r="F175" s="1"/>
      <c r="G175" s="63"/>
      <c r="H175" s="1"/>
      <c r="I175" s="1"/>
      <c r="J175" s="1"/>
      <c r="K175" s="1"/>
      <c r="L175" s="64"/>
      <c r="M175" s="6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9.5" customHeight="1" x14ac:dyDescent="0.3">
      <c r="A176" s="1"/>
      <c r="B176" s="1"/>
      <c r="C176" s="1"/>
      <c r="D176" s="1"/>
      <c r="E176" s="1"/>
      <c r="F176" s="1"/>
      <c r="G176" s="63"/>
      <c r="H176" s="1"/>
      <c r="I176" s="1"/>
      <c r="J176" s="1"/>
      <c r="K176" s="1"/>
      <c r="L176" s="64"/>
      <c r="M176" s="6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9.5" customHeight="1" x14ac:dyDescent="0.3">
      <c r="A177" s="1"/>
      <c r="B177" s="1"/>
      <c r="C177" s="1"/>
      <c r="D177" s="1"/>
      <c r="E177" s="1"/>
      <c r="F177" s="1"/>
      <c r="G177" s="63"/>
      <c r="H177" s="1"/>
      <c r="I177" s="1"/>
      <c r="J177" s="1"/>
      <c r="K177" s="1"/>
      <c r="L177" s="64"/>
      <c r="M177" s="6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9.5" customHeight="1" x14ac:dyDescent="0.3">
      <c r="A178" s="1"/>
      <c r="B178" s="1"/>
      <c r="C178" s="1"/>
      <c r="D178" s="1"/>
      <c r="E178" s="1"/>
      <c r="F178" s="1"/>
      <c r="G178" s="63"/>
      <c r="H178" s="1"/>
      <c r="I178" s="1"/>
      <c r="J178" s="1"/>
      <c r="K178" s="1"/>
      <c r="L178" s="64"/>
      <c r="M178" s="6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9.5" customHeight="1" x14ac:dyDescent="0.3">
      <c r="A179" s="1"/>
      <c r="B179" s="1"/>
      <c r="C179" s="1"/>
      <c r="D179" s="1"/>
      <c r="E179" s="1"/>
      <c r="F179" s="1"/>
      <c r="G179" s="63"/>
      <c r="H179" s="1"/>
      <c r="I179" s="1"/>
      <c r="J179" s="1"/>
      <c r="K179" s="1"/>
      <c r="L179" s="64"/>
      <c r="M179" s="6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9.5" customHeight="1" x14ac:dyDescent="0.3">
      <c r="A180" s="1"/>
      <c r="B180" s="1"/>
      <c r="C180" s="1"/>
      <c r="D180" s="1"/>
      <c r="E180" s="1"/>
      <c r="F180" s="1"/>
      <c r="G180" s="63"/>
      <c r="H180" s="1"/>
      <c r="I180" s="1"/>
      <c r="J180" s="1"/>
      <c r="K180" s="1"/>
      <c r="L180" s="64"/>
      <c r="M180" s="6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9.5" customHeight="1" x14ac:dyDescent="0.3">
      <c r="A181" s="1"/>
      <c r="B181" s="1"/>
      <c r="C181" s="1"/>
      <c r="D181" s="1"/>
      <c r="E181" s="1"/>
      <c r="F181" s="1"/>
      <c r="G181" s="63"/>
      <c r="H181" s="1"/>
      <c r="I181" s="1"/>
      <c r="J181" s="1"/>
      <c r="K181" s="1"/>
      <c r="L181" s="64"/>
      <c r="M181" s="6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9.5" customHeight="1" x14ac:dyDescent="0.3">
      <c r="A182" s="1"/>
      <c r="B182" s="1"/>
      <c r="C182" s="1"/>
      <c r="D182" s="1"/>
      <c r="E182" s="1"/>
      <c r="F182" s="1"/>
      <c r="G182" s="63"/>
      <c r="H182" s="1"/>
      <c r="I182" s="1"/>
      <c r="J182" s="1"/>
      <c r="K182" s="1"/>
      <c r="L182" s="64"/>
      <c r="M182" s="6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9.5" customHeight="1" x14ac:dyDescent="0.3">
      <c r="A183" s="1"/>
      <c r="B183" s="1"/>
      <c r="C183" s="1"/>
      <c r="D183" s="1"/>
      <c r="E183" s="1"/>
      <c r="F183" s="1"/>
      <c r="G183" s="63"/>
      <c r="H183" s="1"/>
      <c r="I183" s="1"/>
      <c r="J183" s="1"/>
      <c r="K183" s="1"/>
      <c r="L183" s="64"/>
      <c r="M183" s="6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9.5" customHeight="1" x14ac:dyDescent="0.3">
      <c r="A184" s="1"/>
      <c r="B184" s="1"/>
      <c r="C184" s="1"/>
      <c r="D184" s="1"/>
      <c r="E184" s="1"/>
      <c r="F184" s="1"/>
      <c r="G184" s="63"/>
      <c r="H184" s="1"/>
      <c r="I184" s="1"/>
      <c r="J184" s="1"/>
      <c r="K184" s="1"/>
      <c r="L184" s="64"/>
      <c r="M184" s="6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9.5" customHeight="1" x14ac:dyDescent="0.3">
      <c r="A185" s="1"/>
      <c r="B185" s="1"/>
      <c r="C185" s="1"/>
      <c r="D185" s="1"/>
      <c r="E185" s="1"/>
      <c r="F185" s="1"/>
      <c r="G185" s="63"/>
      <c r="H185" s="1"/>
      <c r="I185" s="1"/>
      <c r="J185" s="1"/>
      <c r="K185" s="1"/>
      <c r="L185" s="64"/>
      <c r="M185" s="6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9.5" customHeight="1" x14ac:dyDescent="0.3">
      <c r="A186" s="1"/>
      <c r="B186" s="1"/>
      <c r="C186" s="1"/>
      <c r="D186" s="1"/>
      <c r="E186" s="1"/>
      <c r="F186" s="1"/>
      <c r="G186" s="63"/>
      <c r="H186" s="1"/>
      <c r="I186" s="1"/>
      <c r="J186" s="1"/>
      <c r="K186" s="1"/>
      <c r="L186" s="64"/>
      <c r="M186" s="6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9.5" customHeight="1" x14ac:dyDescent="0.3">
      <c r="A187" s="1"/>
      <c r="B187" s="1"/>
      <c r="C187" s="1"/>
      <c r="D187" s="1"/>
      <c r="E187" s="1"/>
      <c r="F187" s="1"/>
      <c r="G187" s="63"/>
      <c r="H187" s="1"/>
      <c r="I187" s="1"/>
      <c r="J187" s="1"/>
      <c r="K187" s="1"/>
      <c r="L187" s="64"/>
      <c r="M187" s="6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9.5" customHeight="1" x14ac:dyDescent="0.3">
      <c r="A188" s="1"/>
      <c r="B188" s="1"/>
      <c r="C188" s="1"/>
      <c r="D188" s="1"/>
      <c r="E188" s="1"/>
      <c r="F188" s="1"/>
      <c r="G188" s="63"/>
      <c r="H188" s="1"/>
      <c r="I188" s="1"/>
      <c r="J188" s="1"/>
      <c r="K188" s="1"/>
      <c r="L188" s="64"/>
      <c r="M188" s="6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9.5" customHeight="1" x14ac:dyDescent="0.3">
      <c r="A189" s="1"/>
      <c r="B189" s="1"/>
      <c r="C189" s="1"/>
      <c r="D189" s="1"/>
      <c r="E189" s="1"/>
      <c r="F189" s="1"/>
      <c r="G189" s="63"/>
      <c r="H189" s="1"/>
      <c r="I189" s="1"/>
      <c r="J189" s="1"/>
      <c r="K189" s="1"/>
      <c r="L189" s="64"/>
      <c r="M189" s="6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9.5" customHeight="1" x14ac:dyDescent="0.3">
      <c r="A190" s="1"/>
      <c r="B190" s="1"/>
      <c r="C190" s="1"/>
      <c r="D190" s="1"/>
      <c r="E190" s="1"/>
      <c r="F190" s="1"/>
      <c r="G190" s="63"/>
      <c r="H190" s="1"/>
      <c r="I190" s="1"/>
      <c r="J190" s="1"/>
      <c r="K190" s="1"/>
      <c r="L190" s="64"/>
      <c r="M190" s="6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9.5" customHeight="1" x14ac:dyDescent="0.3">
      <c r="A191" s="1"/>
      <c r="B191" s="1"/>
      <c r="C191" s="1"/>
      <c r="D191" s="1"/>
      <c r="E191" s="1"/>
      <c r="F191" s="1"/>
      <c r="G191" s="63"/>
      <c r="H191" s="1"/>
      <c r="I191" s="1"/>
      <c r="J191" s="1"/>
      <c r="K191" s="1"/>
      <c r="L191" s="64"/>
      <c r="M191" s="6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9.5" customHeight="1" x14ac:dyDescent="0.3">
      <c r="A192" s="1"/>
      <c r="B192" s="1"/>
      <c r="C192" s="1"/>
      <c r="D192" s="1"/>
      <c r="E192" s="1"/>
      <c r="F192" s="1"/>
      <c r="G192" s="63"/>
      <c r="H192" s="1"/>
      <c r="I192" s="1"/>
      <c r="J192" s="1"/>
      <c r="K192" s="1"/>
      <c r="L192" s="64"/>
      <c r="M192" s="6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9.5" customHeight="1" x14ac:dyDescent="0.3">
      <c r="A193" s="1"/>
      <c r="B193" s="1"/>
      <c r="C193" s="1"/>
      <c r="D193" s="1"/>
      <c r="E193" s="1"/>
      <c r="F193" s="1"/>
      <c r="G193" s="63"/>
      <c r="H193" s="1"/>
      <c r="I193" s="1"/>
      <c r="J193" s="1"/>
      <c r="K193" s="1"/>
      <c r="L193" s="64"/>
      <c r="M193" s="6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9.5" customHeight="1" x14ac:dyDescent="0.3">
      <c r="A194" s="1"/>
      <c r="B194" s="1"/>
      <c r="C194" s="1"/>
      <c r="D194" s="1"/>
      <c r="E194" s="1"/>
      <c r="F194" s="1"/>
      <c r="G194" s="63"/>
      <c r="H194" s="1"/>
      <c r="I194" s="1"/>
      <c r="J194" s="1"/>
      <c r="K194" s="1"/>
      <c r="L194" s="64"/>
      <c r="M194" s="6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9.5" customHeight="1" x14ac:dyDescent="0.3">
      <c r="A195" s="1"/>
      <c r="B195" s="1"/>
      <c r="C195" s="1"/>
      <c r="D195" s="1"/>
      <c r="E195" s="1"/>
      <c r="F195" s="1"/>
      <c r="G195" s="63"/>
      <c r="H195" s="1"/>
      <c r="I195" s="1"/>
      <c r="J195" s="1"/>
      <c r="K195" s="1"/>
      <c r="L195" s="64"/>
      <c r="M195" s="6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9.5" customHeight="1" x14ac:dyDescent="0.3">
      <c r="A196" s="1"/>
      <c r="B196" s="1"/>
      <c r="C196" s="1"/>
      <c r="D196" s="1"/>
      <c r="E196" s="1"/>
      <c r="F196" s="1"/>
      <c r="G196" s="63"/>
      <c r="H196" s="1"/>
      <c r="I196" s="1"/>
      <c r="J196" s="1"/>
      <c r="K196" s="1"/>
      <c r="L196" s="64"/>
      <c r="M196" s="6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9.5" customHeight="1" x14ac:dyDescent="0.3">
      <c r="A197" s="1"/>
      <c r="B197" s="1"/>
      <c r="C197" s="1"/>
      <c r="D197" s="1"/>
      <c r="E197" s="1"/>
      <c r="F197" s="1"/>
      <c r="G197" s="63"/>
      <c r="H197" s="1"/>
      <c r="I197" s="1"/>
      <c r="J197" s="1"/>
      <c r="K197" s="1"/>
      <c r="L197" s="64"/>
      <c r="M197" s="6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9.5" customHeight="1" x14ac:dyDescent="0.3">
      <c r="A198" s="1"/>
      <c r="B198" s="1"/>
      <c r="C198" s="1"/>
      <c r="D198" s="1"/>
      <c r="E198" s="1"/>
      <c r="F198" s="1"/>
      <c r="G198" s="63"/>
      <c r="H198" s="1"/>
      <c r="I198" s="1"/>
      <c r="J198" s="1"/>
      <c r="K198" s="1"/>
      <c r="L198" s="64"/>
      <c r="M198" s="6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9.5" customHeight="1" x14ac:dyDescent="0.3">
      <c r="A199" s="1"/>
      <c r="B199" s="1"/>
      <c r="C199" s="1"/>
      <c r="D199" s="1"/>
      <c r="E199" s="1"/>
      <c r="F199" s="1"/>
      <c r="G199" s="63"/>
      <c r="H199" s="1"/>
      <c r="I199" s="1"/>
      <c r="J199" s="1"/>
      <c r="K199" s="1"/>
      <c r="L199" s="64"/>
      <c r="M199" s="6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9.5" customHeight="1" x14ac:dyDescent="0.3">
      <c r="A200" s="1"/>
      <c r="B200" s="1"/>
      <c r="C200" s="1"/>
      <c r="D200" s="1"/>
      <c r="E200" s="1"/>
      <c r="F200" s="1"/>
      <c r="G200" s="63"/>
      <c r="H200" s="1"/>
      <c r="I200" s="1"/>
      <c r="J200" s="1"/>
      <c r="K200" s="1"/>
      <c r="L200" s="64"/>
      <c r="M200" s="6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9.5" customHeight="1" x14ac:dyDescent="0.3">
      <c r="A201" s="1"/>
      <c r="B201" s="1"/>
      <c r="C201" s="1"/>
      <c r="D201" s="1"/>
      <c r="E201" s="1"/>
      <c r="F201" s="1"/>
      <c r="G201" s="63"/>
      <c r="H201" s="1"/>
      <c r="I201" s="1"/>
      <c r="J201" s="1"/>
      <c r="K201" s="1"/>
      <c r="L201" s="64"/>
      <c r="M201" s="6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9.5" customHeight="1" x14ac:dyDescent="0.3">
      <c r="A202" s="1"/>
      <c r="B202" s="1"/>
      <c r="C202" s="1"/>
      <c r="D202" s="1"/>
      <c r="E202" s="1"/>
      <c r="F202" s="1"/>
      <c r="G202" s="63"/>
      <c r="H202" s="1"/>
      <c r="I202" s="1"/>
      <c r="J202" s="1"/>
      <c r="K202" s="1"/>
      <c r="L202" s="64"/>
      <c r="M202" s="6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9.5" customHeight="1" x14ac:dyDescent="0.3">
      <c r="A203" s="1"/>
      <c r="B203" s="1"/>
      <c r="C203" s="1"/>
      <c r="D203" s="1"/>
      <c r="E203" s="1"/>
      <c r="F203" s="1"/>
      <c r="G203" s="63"/>
      <c r="H203" s="1"/>
      <c r="I203" s="1"/>
      <c r="J203" s="1"/>
      <c r="K203" s="1"/>
      <c r="L203" s="64"/>
      <c r="M203" s="6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9.5" customHeight="1" x14ac:dyDescent="0.3">
      <c r="A204" s="1"/>
      <c r="B204" s="1"/>
      <c r="C204" s="1"/>
      <c r="D204" s="1"/>
      <c r="E204" s="1"/>
      <c r="F204" s="1"/>
      <c r="G204" s="63"/>
      <c r="H204" s="1"/>
      <c r="I204" s="1"/>
      <c r="J204" s="1"/>
      <c r="K204" s="1"/>
      <c r="L204" s="64"/>
      <c r="M204" s="6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9.5" customHeight="1" x14ac:dyDescent="0.3">
      <c r="A205" s="1"/>
      <c r="B205" s="1"/>
      <c r="C205" s="1"/>
      <c r="D205" s="1"/>
      <c r="E205" s="1"/>
      <c r="F205" s="1"/>
      <c r="G205" s="63"/>
      <c r="H205" s="1"/>
      <c r="I205" s="1"/>
      <c r="J205" s="1"/>
      <c r="K205" s="1"/>
      <c r="L205" s="64"/>
      <c r="M205" s="6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9.5" customHeight="1" x14ac:dyDescent="0.3">
      <c r="A206" s="1"/>
      <c r="B206" s="1"/>
      <c r="C206" s="1"/>
      <c r="D206" s="1"/>
      <c r="E206" s="1"/>
      <c r="F206" s="1"/>
      <c r="G206" s="63"/>
      <c r="H206" s="1"/>
      <c r="I206" s="1"/>
      <c r="J206" s="1"/>
      <c r="K206" s="1"/>
      <c r="L206" s="64"/>
      <c r="M206" s="6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9.5" customHeight="1" x14ac:dyDescent="0.3">
      <c r="A207" s="1"/>
      <c r="B207" s="1"/>
      <c r="C207" s="1"/>
      <c r="D207" s="1"/>
      <c r="E207" s="1"/>
      <c r="F207" s="1"/>
      <c r="G207" s="63"/>
      <c r="H207" s="1"/>
      <c r="I207" s="1"/>
      <c r="J207" s="1"/>
      <c r="K207" s="1"/>
      <c r="L207" s="64"/>
      <c r="M207" s="6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9.5" customHeight="1" x14ac:dyDescent="0.3">
      <c r="A208" s="1"/>
      <c r="B208" s="1"/>
      <c r="C208" s="1"/>
      <c r="D208" s="1"/>
      <c r="E208" s="1"/>
      <c r="F208" s="1"/>
      <c r="G208" s="63"/>
      <c r="H208" s="1"/>
      <c r="I208" s="1"/>
      <c r="J208" s="1"/>
      <c r="K208" s="1"/>
      <c r="L208" s="64"/>
      <c r="M208" s="6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9.5" customHeight="1" x14ac:dyDescent="0.3">
      <c r="A209" s="1"/>
      <c r="B209" s="1"/>
      <c r="C209" s="1"/>
      <c r="D209" s="1"/>
      <c r="E209" s="1"/>
      <c r="F209" s="1"/>
      <c r="G209" s="63"/>
      <c r="H209" s="1"/>
      <c r="I209" s="1"/>
      <c r="J209" s="1"/>
      <c r="K209" s="1"/>
      <c r="L209" s="64"/>
      <c r="M209" s="6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9.5" customHeight="1" x14ac:dyDescent="0.3">
      <c r="A210" s="1"/>
      <c r="B210" s="1"/>
      <c r="C210" s="1"/>
      <c r="D210" s="1"/>
      <c r="E210" s="1"/>
      <c r="F210" s="1"/>
      <c r="G210" s="63"/>
      <c r="H210" s="1"/>
      <c r="I210" s="1"/>
      <c r="J210" s="1"/>
      <c r="K210" s="1"/>
      <c r="L210" s="64"/>
      <c r="M210" s="6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9.5" customHeight="1" x14ac:dyDescent="0.3">
      <c r="A211" s="1"/>
      <c r="B211" s="1"/>
      <c r="C211" s="1"/>
      <c r="D211" s="1"/>
      <c r="E211" s="1"/>
      <c r="F211" s="1"/>
      <c r="G211" s="63"/>
      <c r="H211" s="1"/>
      <c r="I211" s="1"/>
      <c r="J211" s="1"/>
      <c r="K211" s="1"/>
      <c r="L211" s="64"/>
      <c r="M211" s="6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9.5" customHeight="1" x14ac:dyDescent="0.3">
      <c r="A212" s="1"/>
      <c r="B212" s="1"/>
      <c r="C212" s="1"/>
      <c r="D212" s="1"/>
      <c r="E212" s="1"/>
      <c r="F212" s="1"/>
      <c r="G212" s="63"/>
      <c r="H212" s="1"/>
      <c r="I212" s="1"/>
      <c r="J212" s="1"/>
      <c r="K212" s="1"/>
      <c r="L212" s="64"/>
      <c r="M212" s="6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9.5" customHeight="1" x14ac:dyDescent="0.3">
      <c r="A213" s="1"/>
      <c r="B213" s="1"/>
      <c r="C213" s="1"/>
      <c r="D213" s="1"/>
      <c r="E213" s="1"/>
      <c r="F213" s="1"/>
      <c r="G213" s="63"/>
      <c r="H213" s="1"/>
      <c r="I213" s="1"/>
      <c r="J213" s="1"/>
      <c r="K213" s="1"/>
      <c r="L213" s="64"/>
      <c r="M213" s="6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9.5" customHeight="1" x14ac:dyDescent="0.3">
      <c r="A214" s="1"/>
      <c r="B214" s="1"/>
      <c r="C214" s="1"/>
      <c r="D214" s="1"/>
      <c r="E214" s="1"/>
      <c r="F214" s="1"/>
      <c r="G214" s="63"/>
      <c r="H214" s="1"/>
      <c r="I214" s="1"/>
      <c r="J214" s="1"/>
      <c r="K214" s="1"/>
      <c r="L214" s="64"/>
      <c r="M214" s="6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9.5" customHeight="1" x14ac:dyDescent="0.3">
      <c r="A215" s="1"/>
      <c r="B215" s="1"/>
      <c r="C215" s="1"/>
      <c r="D215" s="1"/>
      <c r="E215" s="1"/>
      <c r="F215" s="1"/>
      <c r="G215" s="63"/>
      <c r="H215" s="1"/>
      <c r="I215" s="1"/>
      <c r="J215" s="1"/>
      <c r="K215" s="1"/>
      <c r="L215" s="64"/>
      <c r="M215" s="6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9.5" customHeight="1" x14ac:dyDescent="0.3">
      <c r="A216" s="1"/>
      <c r="B216" s="1"/>
      <c r="C216" s="1"/>
      <c r="D216" s="1"/>
      <c r="E216" s="1"/>
      <c r="F216" s="1"/>
      <c r="G216" s="63"/>
      <c r="H216" s="1"/>
      <c r="I216" s="1"/>
      <c r="J216" s="1"/>
      <c r="K216" s="1"/>
      <c r="L216" s="64"/>
      <c r="M216" s="6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9.5" customHeight="1" x14ac:dyDescent="0.3">
      <c r="A217" s="1"/>
      <c r="B217" s="1"/>
      <c r="C217" s="1"/>
      <c r="D217" s="1"/>
      <c r="E217" s="1"/>
      <c r="F217" s="1"/>
      <c r="G217" s="63"/>
      <c r="H217" s="1"/>
      <c r="I217" s="1"/>
      <c r="J217" s="1"/>
      <c r="K217" s="1"/>
      <c r="L217" s="64"/>
      <c r="M217" s="6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9.5" customHeight="1" x14ac:dyDescent="0.3">
      <c r="A218" s="1"/>
      <c r="B218" s="1"/>
      <c r="C218" s="1"/>
      <c r="D218" s="1"/>
      <c r="E218" s="1"/>
      <c r="F218" s="1"/>
      <c r="G218" s="63"/>
      <c r="H218" s="1"/>
      <c r="I218" s="1"/>
      <c r="J218" s="1"/>
      <c r="K218" s="1"/>
      <c r="L218" s="64"/>
      <c r="M218" s="6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9.5" customHeight="1" x14ac:dyDescent="0.3">
      <c r="A219" s="1"/>
      <c r="B219" s="1"/>
      <c r="C219" s="1"/>
      <c r="D219" s="1"/>
      <c r="E219" s="1"/>
      <c r="F219" s="1"/>
      <c r="G219" s="63"/>
      <c r="H219" s="1"/>
      <c r="I219" s="1"/>
      <c r="J219" s="1"/>
      <c r="K219" s="1"/>
      <c r="L219" s="64"/>
      <c r="M219" s="6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9.5" customHeight="1" x14ac:dyDescent="0.3">
      <c r="A220" s="1"/>
      <c r="B220" s="1"/>
      <c r="C220" s="1"/>
      <c r="D220" s="1"/>
      <c r="E220" s="1"/>
      <c r="F220" s="1"/>
      <c r="G220" s="63"/>
      <c r="H220" s="1"/>
      <c r="I220" s="1"/>
      <c r="J220" s="1"/>
      <c r="K220" s="1"/>
      <c r="L220" s="64"/>
      <c r="M220" s="6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9.5" customHeight="1" x14ac:dyDescent="0.3">
      <c r="A221" s="1"/>
      <c r="B221" s="1"/>
      <c r="C221" s="1"/>
      <c r="D221" s="1"/>
      <c r="E221" s="1"/>
      <c r="F221" s="1"/>
      <c r="G221" s="63"/>
      <c r="H221" s="1"/>
      <c r="I221" s="1"/>
      <c r="J221" s="1"/>
      <c r="K221" s="1"/>
      <c r="L221" s="64"/>
      <c r="M221" s="6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9.5" customHeight="1" x14ac:dyDescent="0.3">
      <c r="A222" s="1"/>
      <c r="B222" s="1"/>
      <c r="C222" s="1"/>
      <c r="D222" s="1"/>
      <c r="E222" s="1"/>
      <c r="F222" s="1"/>
      <c r="G222" s="63"/>
      <c r="H222" s="1"/>
      <c r="I222" s="1"/>
      <c r="J222" s="1"/>
      <c r="K222" s="1"/>
      <c r="L222" s="64"/>
      <c r="M222" s="6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9.5" customHeight="1" x14ac:dyDescent="0.3">
      <c r="A223" s="1"/>
      <c r="B223" s="1"/>
      <c r="C223" s="1"/>
      <c r="D223" s="1"/>
      <c r="E223" s="1"/>
      <c r="F223" s="1"/>
      <c r="G223" s="63"/>
      <c r="H223" s="1"/>
      <c r="I223" s="1"/>
      <c r="J223" s="1"/>
      <c r="K223" s="1"/>
      <c r="L223" s="64"/>
      <c r="M223" s="6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9.5" customHeight="1" x14ac:dyDescent="0.3">
      <c r="A224" s="1"/>
      <c r="B224" s="1"/>
      <c r="C224" s="1"/>
      <c r="D224" s="1"/>
      <c r="E224" s="1"/>
      <c r="F224" s="1"/>
      <c r="G224" s="63"/>
      <c r="H224" s="1"/>
      <c r="I224" s="1"/>
      <c r="J224" s="1"/>
      <c r="K224" s="1"/>
      <c r="L224" s="64"/>
      <c r="M224" s="6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9.5" customHeight="1" x14ac:dyDescent="0.3">
      <c r="A225" s="1"/>
      <c r="B225" s="1"/>
      <c r="C225" s="1"/>
      <c r="D225" s="1"/>
      <c r="E225" s="1"/>
      <c r="F225" s="1"/>
      <c r="G225" s="63"/>
      <c r="H225" s="1"/>
      <c r="I225" s="1"/>
      <c r="J225" s="1"/>
      <c r="K225" s="1"/>
      <c r="L225" s="64"/>
      <c r="M225" s="6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9.5" customHeight="1" x14ac:dyDescent="0.3">
      <c r="A226" s="1"/>
      <c r="B226" s="1"/>
      <c r="C226" s="1"/>
      <c r="D226" s="1"/>
      <c r="E226" s="1"/>
      <c r="F226" s="1"/>
      <c r="G226" s="63"/>
      <c r="H226" s="1"/>
      <c r="I226" s="1"/>
      <c r="J226" s="1"/>
      <c r="K226" s="1"/>
      <c r="L226" s="64"/>
      <c r="M226" s="6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9.5" customHeight="1" x14ac:dyDescent="0.3">
      <c r="A227" s="1"/>
      <c r="B227" s="1"/>
      <c r="C227" s="1"/>
      <c r="D227" s="1"/>
      <c r="E227" s="1"/>
      <c r="F227" s="1"/>
      <c r="G227" s="63"/>
      <c r="H227" s="1"/>
      <c r="I227" s="1"/>
      <c r="J227" s="1"/>
      <c r="K227" s="1"/>
      <c r="L227" s="64"/>
      <c r="M227" s="6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9.5" customHeight="1" x14ac:dyDescent="0.3">
      <c r="A228" s="1"/>
      <c r="B228" s="1"/>
      <c r="C228" s="1"/>
      <c r="D228" s="1"/>
      <c r="E228" s="1"/>
      <c r="F228" s="1"/>
      <c r="G228" s="63"/>
      <c r="H228" s="1"/>
      <c r="I228" s="1"/>
      <c r="J228" s="1"/>
      <c r="K228" s="1"/>
      <c r="L228" s="64"/>
      <c r="M228" s="6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9.5" customHeight="1" x14ac:dyDescent="0.3">
      <c r="A229" s="1"/>
      <c r="B229" s="1"/>
      <c r="C229" s="1"/>
      <c r="D229" s="1"/>
      <c r="E229" s="1"/>
      <c r="F229" s="1"/>
      <c r="G229" s="63"/>
      <c r="H229" s="1"/>
      <c r="I229" s="1"/>
      <c r="J229" s="1"/>
      <c r="K229" s="1"/>
      <c r="L229" s="64"/>
      <c r="M229" s="6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9.5" customHeight="1" x14ac:dyDescent="0.3">
      <c r="A230" s="1"/>
      <c r="B230" s="1"/>
      <c r="C230" s="1"/>
      <c r="D230" s="1"/>
      <c r="E230" s="1"/>
      <c r="F230" s="1"/>
      <c r="G230" s="63"/>
      <c r="H230" s="1"/>
      <c r="I230" s="1"/>
      <c r="J230" s="1"/>
      <c r="K230" s="1"/>
      <c r="L230" s="64"/>
      <c r="M230" s="6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9.5" customHeight="1" x14ac:dyDescent="0.3">
      <c r="A231" s="1"/>
      <c r="B231" s="1"/>
      <c r="C231" s="1"/>
      <c r="D231" s="1"/>
      <c r="E231" s="1"/>
      <c r="F231" s="1"/>
      <c r="G231" s="63"/>
      <c r="H231" s="1"/>
      <c r="I231" s="1"/>
      <c r="J231" s="1"/>
      <c r="K231" s="1"/>
      <c r="L231" s="64"/>
      <c r="M231" s="6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9.5" customHeight="1" x14ac:dyDescent="0.3">
      <c r="A232" s="1"/>
      <c r="B232" s="1"/>
      <c r="C232" s="1"/>
      <c r="D232" s="1"/>
      <c r="E232" s="1"/>
      <c r="F232" s="1"/>
      <c r="G232" s="63"/>
      <c r="H232" s="1"/>
      <c r="I232" s="1"/>
      <c r="J232" s="1"/>
      <c r="K232" s="1"/>
      <c r="L232" s="64"/>
      <c r="M232" s="6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9.5" customHeight="1" x14ac:dyDescent="0.3">
      <c r="A233" s="1"/>
      <c r="B233" s="1"/>
      <c r="C233" s="1"/>
      <c r="D233" s="1"/>
      <c r="E233" s="1"/>
      <c r="F233" s="1"/>
      <c r="G233" s="63"/>
      <c r="H233" s="1"/>
      <c r="I233" s="1"/>
      <c r="J233" s="1"/>
      <c r="K233" s="1"/>
      <c r="L233" s="64"/>
      <c r="M233" s="6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9.5" customHeight="1" x14ac:dyDescent="0.3">
      <c r="A234" s="1"/>
      <c r="B234" s="1"/>
      <c r="C234" s="1"/>
      <c r="D234" s="1"/>
      <c r="E234" s="1"/>
      <c r="F234" s="1"/>
      <c r="G234" s="63"/>
      <c r="H234" s="1"/>
      <c r="I234" s="1"/>
      <c r="J234" s="1"/>
      <c r="K234" s="1"/>
      <c r="L234" s="64"/>
      <c r="M234" s="6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9.5" customHeight="1" x14ac:dyDescent="0.3">
      <c r="A235" s="1"/>
      <c r="B235" s="1"/>
      <c r="C235" s="1"/>
      <c r="D235" s="1"/>
      <c r="E235" s="1"/>
      <c r="F235" s="1"/>
      <c r="G235" s="63"/>
      <c r="H235" s="1"/>
      <c r="I235" s="1"/>
      <c r="J235" s="1"/>
      <c r="K235" s="1"/>
      <c r="L235" s="64"/>
      <c r="M235" s="6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9.5" customHeight="1" x14ac:dyDescent="0.3">
      <c r="A236" s="1"/>
      <c r="B236" s="1"/>
      <c r="C236" s="1"/>
      <c r="D236" s="1"/>
      <c r="E236" s="1"/>
      <c r="F236" s="1"/>
      <c r="G236" s="63"/>
      <c r="H236" s="1"/>
      <c r="I236" s="1"/>
      <c r="J236" s="1"/>
      <c r="K236" s="1"/>
      <c r="L236" s="64"/>
      <c r="M236" s="6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9.5" customHeight="1" x14ac:dyDescent="0.3">
      <c r="A237" s="1"/>
      <c r="B237" s="1"/>
      <c r="C237" s="1"/>
      <c r="D237" s="1"/>
      <c r="E237" s="1"/>
      <c r="F237" s="1"/>
      <c r="G237" s="63"/>
      <c r="H237" s="1"/>
      <c r="I237" s="1"/>
      <c r="J237" s="1"/>
      <c r="K237" s="1"/>
      <c r="L237" s="64"/>
      <c r="M237" s="6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9.5" customHeight="1" x14ac:dyDescent="0.3">
      <c r="A238" s="1"/>
      <c r="B238" s="1"/>
      <c r="C238" s="1"/>
      <c r="D238" s="1"/>
      <c r="E238" s="1"/>
      <c r="F238" s="1"/>
      <c r="G238" s="63"/>
      <c r="H238" s="1"/>
      <c r="I238" s="1"/>
      <c r="J238" s="1"/>
      <c r="K238" s="1"/>
      <c r="L238" s="64"/>
      <c r="M238" s="6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9.5" customHeight="1" x14ac:dyDescent="0.3">
      <c r="A239" s="1"/>
      <c r="B239" s="1"/>
      <c r="C239" s="1"/>
      <c r="D239" s="1"/>
      <c r="E239" s="1"/>
      <c r="F239" s="1"/>
      <c r="G239" s="63"/>
      <c r="H239" s="1"/>
      <c r="I239" s="1"/>
      <c r="J239" s="1"/>
      <c r="K239" s="1"/>
      <c r="L239" s="64"/>
      <c r="M239" s="6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9.5" customHeight="1" x14ac:dyDescent="0.3">
      <c r="A240" s="1"/>
      <c r="B240" s="1"/>
      <c r="C240" s="1"/>
      <c r="D240" s="1"/>
      <c r="E240" s="1"/>
      <c r="F240" s="1"/>
      <c r="G240" s="63"/>
      <c r="H240" s="1"/>
      <c r="I240" s="1"/>
      <c r="J240" s="1"/>
      <c r="K240" s="1"/>
      <c r="L240" s="64"/>
      <c r="M240" s="6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9.5" customHeight="1" x14ac:dyDescent="0.3">
      <c r="A241" s="1"/>
      <c r="B241" s="1"/>
      <c r="C241" s="1"/>
      <c r="D241" s="1"/>
      <c r="E241" s="1"/>
      <c r="F241" s="1"/>
      <c r="G241" s="63"/>
      <c r="H241" s="1"/>
      <c r="I241" s="1"/>
      <c r="J241" s="1"/>
      <c r="K241" s="1"/>
      <c r="L241" s="64"/>
      <c r="M241" s="6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9.5" customHeight="1" x14ac:dyDescent="0.3">
      <c r="A242" s="1"/>
      <c r="B242" s="1"/>
      <c r="C242" s="1"/>
      <c r="D242" s="1"/>
      <c r="E242" s="1"/>
      <c r="F242" s="1"/>
      <c r="G242" s="63"/>
      <c r="H242" s="1"/>
      <c r="I242" s="1"/>
      <c r="J242" s="1"/>
      <c r="K242" s="1"/>
      <c r="L242" s="64"/>
      <c r="M242" s="6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9.5" customHeight="1" x14ac:dyDescent="0.3">
      <c r="A243" s="1"/>
      <c r="B243" s="1"/>
      <c r="C243" s="1"/>
      <c r="D243" s="1"/>
      <c r="E243" s="1"/>
      <c r="F243" s="1"/>
      <c r="G243" s="63"/>
      <c r="H243" s="1"/>
      <c r="I243" s="1"/>
      <c r="J243" s="1"/>
      <c r="K243" s="1"/>
      <c r="L243" s="64"/>
      <c r="M243" s="6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9.5" customHeight="1" x14ac:dyDescent="0.3">
      <c r="A244" s="1"/>
      <c r="B244" s="1"/>
      <c r="C244" s="1"/>
      <c r="D244" s="1"/>
      <c r="E244" s="1"/>
      <c r="F244" s="1"/>
      <c r="G244" s="63"/>
      <c r="H244" s="1"/>
      <c r="I244" s="1"/>
      <c r="J244" s="1"/>
      <c r="K244" s="1"/>
      <c r="L244" s="64"/>
      <c r="M244" s="6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9.5" customHeight="1" x14ac:dyDescent="0.3">
      <c r="A245" s="1"/>
      <c r="B245" s="1"/>
      <c r="C245" s="1"/>
      <c r="D245" s="1"/>
      <c r="E245" s="1"/>
      <c r="F245" s="1"/>
      <c r="G245" s="63"/>
      <c r="H245" s="1"/>
      <c r="I245" s="1"/>
      <c r="J245" s="1"/>
      <c r="K245" s="1"/>
      <c r="L245" s="64"/>
      <c r="M245" s="6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9.5" customHeight="1" x14ac:dyDescent="0.3">
      <c r="A246" s="1"/>
      <c r="B246" s="1"/>
      <c r="C246" s="1"/>
      <c r="D246" s="1"/>
      <c r="E246" s="1"/>
      <c r="F246" s="1"/>
      <c r="G246" s="63"/>
      <c r="H246" s="1"/>
      <c r="I246" s="1"/>
      <c r="J246" s="1"/>
      <c r="K246" s="1"/>
      <c r="L246" s="64"/>
      <c r="M246" s="6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9.5" customHeight="1" x14ac:dyDescent="0.3">
      <c r="A247" s="1"/>
      <c r="B247" s="1"/>
      <c r="C247" s="1"/>
      <c r="D247" s="1"/>
      <c r="E247" s="1"/>
      <c r="F247" s="1"/>
      <c r="G247" s="63"/>
      <c r="H247" s="1"/>
      <c r="I247" s="1"/>
      <c r="J247" s="1"/>
      <c r="K247" s="1"/>
      <c r="L247" s="64"/>
      <c r="M247" s="6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9.5" customHeight="1" x14ac:dyDescent="0.3">
      <c r="A248" s="1"/>
      <c r="B248" s="1"/>
      <c r="C248" s="1"/>
      <c r="D248" s="1"/>
      <c r="E248" s="1"/>
      <c r="F248" s="1"/>
      <c r="G248" s="63"/>
      <c r="H248" s="1"/>
      <c r="I248" s="1"/>
      <c r="J248" s="1"/>
      <c r="K248" s="1"/>
      <c r="L248" s="64"/>
      <c r="M248" s="6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9.5" customHeight="1" x14ac:dyDescent="0.3">
      <c r="A249" s="1"/>
      <c r="B249" s="1"/>
      <c r="C249" s="1"/>
      <c r="D249" s="1"/>
      <c r="E249" s="1"/>
      <c r="F249" s="1"/>
      <c r="G249" s="63"/>
      <c r="H249" s="1"/>
      <c r="I249" s="1"/>
      <c r="J249" s="1"/>
      <c r="K249" s="1"/>
      <c r="L249" s="64"/>
      <c r="M249" s="6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9.5" customHeight="1" x14ac:dyDescent="0.3">
      <c r="A250" s="1"/>
      <c r="B250" s="1"/>
      <c r="C250" s="1"/>
      <c r="D250" s="1"/>
      <c r="E250" s="1"/>
      <c r="F250" s="1"/>
      <c r="G250" s="63"/>
      <c r="H250" s="1"/>
      <c r="I250" s="1"/>
      <c r="J250" s="1"/>
      <c r="K250" s="1"/>
      <c r="L250" s="64"/>
      <c r="M250" s="6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9.5" customHeight="1" x14ac:dyDescent="0.3">
      <c r="A251" s="1"/>
      <c r="B251" s="1"/>
      <c r="C251" s="1"/>
      <c r="D251" s="1"/>
      <c r="E251" s="1"/>
      <c r="F251" s="1"/>
      <c r="G251" s="63"/>
      <c r="H251" s="1"/>
      <c r="I251" s="1"/>
      <c r="J251" s="1"/>
      <c r="K251" s="1"/>
      <c r="L251" s="64"/>
      <c r="M251" s="6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9.5" customHeight="1" x14ac:dyDescent="0.3">
      <c r="A252" s="1"/>
      <c r="B252" s="1"/>
      <c r="C252" s="1"/>
      <c r="D252" s="1"/>
      <c r="E252" s="1"/>
      <c r="F252" s="1"/>
      <c r="G252" s="63"/>
      <c r="H252" s="1"/>
      <c r="I252" s="1"/>
      <c r="J252" s="1"/>
      <c r="K252" s="1"/>
      <c r="L252" s="64"/>
      <c r="M252" s="6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9.5" customHeight="1" x14ac:dyDescent="0.3">
      <c r="A253" s="1"/>
      <c r="B253" s="1"/>
      <c r="C253" s="1"/>
      <c r="D253" s="1"/>
      <c r="E253" s="1"/>
      <c r="F253" s="1"/>
      <c r="G253" s="63"/>
      <c r="H253" s="1"/>
      <c r="I253" s="1"/>
      <c r="J253" s="1"/>
      <c r="K253" s="1"/>
      <c r="L253" s="64"/>
      <c r="M253" s="6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9.5" customHeight="1" x14ac:dyDescent="0.3">
      <c r="A254" s="1"/>
      <c r="B254" s="1"/>
      <c r="C254" s="1"/>
      <c r="D254" s="1"/>
      <c r="E254" s="1"/>
      <c r="F254" s="1"/>
      <c r="G254" s="63"/>
      <c r="H254" s="1"/>
      <c r="I254" s="1"/>
      <c r="J254" s="1"/>
      <c r="K254" s="1"/>
      <c r="L254" s="64"/>
      <c r="M254" s="6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9.5" customHeight="1" x14ac:dyDescent="0.3">
      <c r="A255" s="1"/>
      <c r="B255" s="1"/>
      <c r="C255" s="1"/>
      <c r="D255" s="1"/>
      <c r="E255" s="1"/>
      <c r="F255" s="1"/>
      <c r="G255" s="63"/>
      <c r="H255" s="1"/>
      <c r="I255" s="1"/>
      <c r="J255" s="1"/>
      <c r="K255" s="1"/>
      <c r="L255" s="64"/>
      <c r="M255" s="6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9.5" customHeight="1" x14ac:dyDescent="0.3">
      <c r="A256" s="1"/>
      <c r="B256" s="1"/>
      <c r="C256" s="1"/>
      <c r="D256" s="1"/>
      <c r="E256" s="1"/>
      <c r="F256" s="1"/>
      <c r="G256" s="63"/>
      <c r="H256" s="1"/>
      <c r="I256" s="1"/>
      <c r="J256" s="1"/>
      <c r="K256" s="1"/>
      <c r="L256" s="64"/>
      <c r="M256" s="6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9.5" customHeight="1" x14ac:dyDescent="0.3">
      <c r="A257" s="1"/>
      <c r="B257" s="1"/>
      <c r="C257" s="1"/>
      <c r="D257" s="1"/>
      <c r="E257" s="1"/>
      <c r="F257" s="1"/>
      <c r="G257" s="63"/>
      <c r="H257" s="1"/>
      <c r="I257" s="1"/>
      <c r="J257" s="1"/>
      <c r="K257" s="1"/>
      <c r="L257" s="64"/>
      <c r="M257" s="6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9.5" customHeight="1" x14ac:dyDescent="0.3">
      <c r="A258" s="1"/>
      <c r="B258" s="1"/>
      <c r="C258" s="1"/>
      <c r="D258" s="1"/>
      <c r="E258" s="1"/>
      <c r="F258" s="1"/>
      <c r="G258" s="63"/>
      <c r="H258" s="1"/>
      <c r="I258" s="1"/>
      <c r="J258" s="1"/>
      <c r="K258" s="1"/>
      <c r="L258" s="64"/>
      <c r="M258" s="6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9.5" customHeight="1" x14ac:dyDescent="0.3">
      <c r="A259" s="1"/>
      <c r="B259" s="1"/>
      <c r="C259" s="1"/>
      <c r="D259" s="1"/>
      <c r="E259" s="1"/>
      <c r="F259" s="1"/>
      <c r="G259" s="63"/>
      <c r="H259" s="1"/>
      <c r="I259" s="1"/>
      <c r="J259" s="1"/>
      <c r="K259" s="1"/>
      <c r="L259" s="64"/>
      <c r="M259" s="6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9.5" customHeight="1" x14ac:dyDescent="0.3">
      <c r="A260" s="1"/>
      <c r="B260" s="1"/>
      <c r="C260" s="1"/>
      <c r="D260" s="1"/>
      <c r="E260" s="1"/>
      <c r="F260" s="1"/>
      <c r="G260" s="63"/>
      <c r="H260" s="1"/>
      <c r="I260" s="1"/>
      <c r="J260" s="1"/>
      <c r="K260" s="1"/>
      <c r="L260" s="64"/>
      <c r="M260" s="6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9.5" customHeight="1" x14ac:dyDescent="0.3">
      <c r="A261" s="1"/>
      <c r="B261" s="1"/>
      <c r="C261" s="1"/>
      <c r="D261" s="1"/>
      <c r="E261" s="1"/>
      <c r="F261" s="1"/>
      <c r="G261" s="63"/>
      <c r="H261" s="1"/>
      <c r="I261" s="1"/>
      <c r="J261" s="1"/>
      <c r="K261" s="1"/>
      <c r="L261" s="64"/>
      <c r="M261" s="6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9.5" customHeight="1" x14ac:dyDescent="0.3">
      <c r="A262" s="1"/>
      <c r="B262" s="1"/>
      <c r="C262" s="1"/>
      <c r="D262" s="1"/>
      <c r="E262" s="1"/>
      <c r="F262" s="1"/>
      <c r="G262" s="63"/>
      <c r="H262" s="1"/>
      <c r="I262" s="1"/>
      <c r="J262" s="1"/>
      <c r="K262" s="1"/>
      <c r="L262" s="64"/>
      <c r="M262" s="6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9.5" customHeight="1" x14ac:dyDescent="0.3">
      <c r="A263" s="1"/>
      <c r="B263" s="1"/>
      <c r="C263" s="1"/>
      <c r="D263" s="1"/>
      <c r="E263" s="1"/>
      <c r="F263" s="1"/>
      <c r="G263" s="63"/>
      <c r="H263" s="1"/>
      <c r="I263" s="1"/>
      <c r="J263" s="1"/>
      <c r="K263" s="1"/>
      <c r="L263" s="64"/>
      <c r="M263" s="6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9.5" customHeight="1" x14ac:dyDescent="0.3">
      <c r="A264" s="1"/>
      <c r="B264" s="1"/>
      <c r="C264" s="1"/>
      <c r="D264" s="1"/>
      <c r="E264" s="1"/>
      <c r="F264" s="1"/>
      <c r="G264" s="63"/>
      <c r="H264" s="1"/>
      <c r="I264" s="1"/>
      <c r="J264" s="1"/>
      <c r="K264" s="1"/>
      <c r="L264" s="64"/>
      <c r="M264" s="6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9.5" customHeight="1" x14ac:dyDescent="0.3">
      <c r="A265" s="1"/>
      <c r="B265" s="1"/>
      <c r="C265" s="1"/>
      <c r="D265" s="1"/>
      <c r="E265" s="1"/>
      <c r="F265" s="1"/>
      <c r="G265" s="63"/>
      <c r="H265" s="1"/>
      <c r="I265" s="1"/>
      <c r="J265" s="1"/>
      <c r="K265" s="1"/>
      <c r="L265" s="64"/>
      <c r="M265" s="6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9.5" customHeight="1" x14ac:dyDescent="0.3">
      <c r="A266" s="1"/>
      <c r="B266" s="1"/>
      <c r="C266" s="1"/>
      <c r="D266" s="1"/>
      <c r="E266" s="1"/>
      <c r="F266" s="1"/>
      <c r="G266" s="63"/>
      <c r="H266" s="1"/>
      <c r="I266" s="1"/>
      <c r="J266" s="1"/>
      <c r="K266" s="1"/>
      <c r="L266" s="64"/>
      <c r="M266" s="6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9.5" customHeight="1" x14ac:dyDescent="0.3">
      <c r="A267" s="1"/>
      <c r="B267" s="1"/>
      <c r="C267" s="1"/>
      <c r="D267" s="1"/>
      <c r="E267" s="1"/>
      <c r="F267" s="1"/>
      <c r="G267" s="63"/>
      <c r="H267" s="1"/>
      <c r="I267" s="1"/>
      <c r="J267" s="1"/>
      <c r="K267" s="1"/>
      <c r="L267" s="64"/>
      <c r="M267" s="6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9.5" customHeight="1" x14ac:dyDescent="0.3">
      <c r="A268" s="1"/>
      <c r="B268" s="1"/>
      <c r="C268" s="1"/>
      <c r="D268" s="1"/>
      <c r="E268" s="1"/>
      <c r="F268" s="1"/>
      <c r="G268" s="63"/>
      <c r="H268" s="1"/>
      <c r="I268" s="1"/>
      <c r="J268" s="1"/>
      <c r="K268" s="1"/>
      <c r="L268" s="64"/>
      <c r="M268" s="6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9.5" customHeight="1" x14ac:dyDescent="0.3">
      <c r="A269" s="1"/>
      <c r="B269" s="1"/>
      <c r="C269" s="1"/>
      <c r="D269" s="1"/>
      <c r="E269" s="1"/>
      <c r="F269" s="1"/>
      <c r="G269" s="63"/>
      <c r="H269" s="1"/>
      <c r="I269" s="1"/>
      <c r="J269" s="1"/>
      <c r="K269" s="1"/>
      <c r="L269" s="64"/>
      <c r="M269" s="6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9.5" customHeight="1" x14ac:dyDescent="0.3">
      <c r="A270" s="1"/>
      <c r="B270" s="1"/>
      <c r="C270" s="1"/>
      <c r="D270" s="1"/>
      <c r="E270" s="1"/>
      <c r="F270" s="1"/>
      <c r="G270" s="63"/>
      <c r="H270" s="1"/>
      <c r="I270" s="1"/>
      <c r="J270" s="1"/>
      <c r="K270" s="1"/>
      <c r="L270" s="64"/>
      <c r="M270" s="6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9.5" customHeight="1" x14ac:dyDescent="0.3">
      <c r="A271" s="1"/>
      <c r="B271" s="1"/>
      <c r="C271" s="1"/>
      <c r="D271" s="1"/>
      <c r="E271" s="1"/>
      <c r="F271" s="1"/>
      <c r="G271" s="63"/>
      <c r="H271" s="1"/>
      <c r="I271" s="1"/>
      <c r="J271" s="1"/>
      <c r="K271" s="1"/>
      <c r="L271" s="64"/>
      <c r="M271" s="6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9.5" customHeight="1" x14ac:dyDescent="0.3">
      <c r="A272" s="1"/>
      <c r="B272" s="1"/>
      <c r="C272" s="1"/>
      <c r="D272" s="1"/>
      <c r="E272" s="1"/>
      <c r="F272" s="1"/>
      <c r="G272" s="63"/>
      <c r="H272" s="1"/>
      <c r="I272" s="1"/>
      <c r="J272" s="1"/>
      <c r="K272" s="1"/>
      <c r="L272" s="64"/>
      <c r="M272" s="6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9.5" customHeight="1" x14ac:dyDescent="0.3">
      <c r="A273" s="1"/>
      <c r="B273" s="1"/>
      <c r="C273" s="1"/>
      <c r="D273" s="1"/>
      <c r="E273" s="1"/>
      <c r="F273" s="1"/>
      <c r="G273" s="63"/>
      <c r="H273" s="1"/>
      <c r="I273" s="1"/>
      <c r="J273" s="1"/>
      <c r="K273" s="1"/>
      <c r="L273" s="64"/>
      <c r="M273" s="6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9.5" customHeight="1" x14ac:dyDescent="0.3">
      <c r="A274" s="1"/>
      <c r="B274" s="1"/>
      <c r="C274" s="1"/>
      <c r="D274" s="1"/>
      <c r="E274" s="1"/>
      <c r="F274" s="1"/>
      <c r="G274" s="63"/>
      <c r="H274" s="1"/>
      <c r="I274" s="1"/>
      <c r="J274" s="1"/>
      <c r="K274" s="1"/>
      <c r="L274" s="64"/>
      <c r="M274" s="6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9.5" customHeight="1" x14ac:dyDescent="0.3">
      <c r="A275" s="1"/>
      <c r="B275" s="1"/>
      <c r="C275" s="1"/>
      <c r="D275" s="1"/>
      <c r="E275" s="1"/>
      <c r="F275" s="1"/>
      <c r="G275" s="63"/>
      <c r="H275" s="1"/>
      <c r="I275" s="1"/>
      <c r="J275" s="1"/>
      <c r="K275" s="1"/>
      <c r="L275" s="64"/>
      <c r="M275" s="6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9.5" customHeight="1" x14ac:dyDescent="0.3">
      <c r="A276" s="1"/>
      <c r="B276" s="1"/>
      <c r="C276" s="1"/>
      <c r="D276" s="1"/>
      <c r="E276" s="1"/>
      <c r="F276" s="1"/>
      <c r="G276" s="63"/>
      <c r="H276" s="1"/>
      <c r="I276" s="1"/>
      <c r="J276" s="1"/>
      <c r="K276" s="1"/>
      <c r="L276" s="64"/>
      <c r="M276" s="6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9.5" customHeight="1" x14ac:dyDescent="0.3">
      <c r="A277" s="1"/>
      <c r="B277" s="1"/>
      <c r="C277" s="1"/>
      <c r="D277" s="1"/>
      <c r="E277" s="1"/>
      <c r="F277" s="1"/>
      <c r="G277" s="63"/>
      <c r="H277" s="1"/>
      <c r="I277" s="1"/>
      <c r="J277" s="1"/>
      <c r="K277" s="1"/>
      <c r="L277" s="64"/>
      <c r="M277" s="6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9.5" customHeight="1" x14ac:dyDescent="0.3">
      <c r="A278" s="1"/>
      <c r="B278" s="1"/>
      <c r="C278" s="1"/>
      <c r="D278" s="1"/>
      <c r="E278" s="1"/>
      <c r="F278" s="1"/>
      <c r="G278" s="63"/>
      <c r="H278" s="1"/>
      <c r="I278" s="1"/>
      <c r="J278" s="1"/>
      <c r="K278" s="1"/>
      <c r="L278" s="64"/>
      <c r="M278" s="6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9.5" customHeight="1" x14ac:dyDescent="0.3">
      <c r="A279" s="1"/>
      <c r="B279" s="1"/>
      <c r="C279" s="1"/>
      <c r="D279" s="1"/>
      <c r="E279" s="1"/>
      <c r="F279" s="1"/>
      <c r="G279" s="63"/>
      <c r="H279" s="1"/>
      <c r="I279" s="1"/>
      <c r="J279" s="1"/>
      <c r="K279" s="1"/>
      <c r="L279" s="64"/>
      <c r="M279" s="6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9.5" customHeight="1" x14ac:dyDescent="0.3">
      <c r="A280" s="1"/>
      <c r="B280" s="1"/>
      <c r="C280" s="1"/>
      <c r="D280" s="1"/>
      <c r="E280" s="1"/>
      <c r="F280" s="1"/>
      <c r="G280" s="63"/>
      <c r="H280" s="1"/>
      <c r="I280" s="1"/>
      <c r="J280" s="1"/>
      <c r="K280" s="1"/>
      <c r="L280" s="64"/>
      <c r="M280" s="64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9.5" customHeight="1" x14ac:dyDescent="0.3">
      <c r="A281" s="1"/>
      <c r="B281" s="1"/>
      <c r="C281" s="1"/>
      <c r="D281" s="1"/>
      <c r="E281" s="1"/>
      <c r="F281" s="1"/>
      <c r="G281" s="63"/>
      <c r="H281" s="1"/>
      <c r="I281" s="1"/>
      <c r="J281" s="1"/>
      <c r="K281" s="1"/>
      <c r="L281" s="64"/>
      <c r="M281" s="64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9.5" customHeight="1" x14ac:dyDescent="0.3">
      <c r="A282" s="1"/>
      <c r="B282" s="1"/>
      <c r="C282" s="1"/>
      <c r="D282" s="1"/>
      <c r="E282" s="1"/>
      <c r="F282" s="1"/>
      <c r="G282" s="63"/>
      <c r="H282" s="1"/>
      <c r="I282" s="1"/>
      <c r="J282" s="1"/>
      <c r="K282" s="1"/>
      <c r="L282" s="64"/>
      <c r="M282" s="64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9.5" customHeight="1" x14ac:dyDescent="0.3">
      <c r="A283" s="1"/>
      <c r="B283" s="1"/>
      <c r="C283" s="1"/>
      <c r="D283" s="1"/>
      <c r="E283" s="1"/>
      <c r="F283" s="1"/>
      <c r="G283" s="63"/>
      <c r="H283" s="1"/>
      <c r="I283" s="1"/>
      <c r="J283" s="1"/>
      <c r="K283" s="1"/>
      <c r="L283" s="64"/>
      <c r="M283" s="6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9.5" customHeight="1" x14ac:dyDescent="0.3">
      <c r="A284" s="1"/>
      <c r="B284" s="1"/>
      <c r="C284" s="1"/>
      <c r="D284" s="1"/>
      <c r="E284" s="1"/>
      <c r="F284" s="1"/>
      <c r="G284" s="63"/>
      <c r="H284" s="1"/>
      <c r="I284" s="1"/>
      <c r="J284" s="1"/>
      <c r="K284" s="1"/>
      <c r="L284" s="64"/>
      <c r="M284" s="6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9.5" customHeight="1" x14ac:dyDescent="0.3">
      <c r="A285" s="1"/>
      <c r="B285" s="1"/>
      <c r="C285" s="1"/>
      <c r="D285" s="1"/>
      <c r="E285" s="1"/>
      <c r="F285" s="1"/>
      <c r="G285" s="63"/>
      <c r="H285" s="1"/>
      <c r="I285" s="1"/>
      <c r="J285" s="1"/>
      <c r="K285" s="1"/>
      <c r="L285" s="64"/>
      <c r="M285" s="6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9.5" customHeight="1" x14ac:dyDescent="0.3">
      <c r="A286" s="1"/>
      <c r="B286" s="1"/>
      <c r="C286" s="1"/>
      <c r="D286" s="1"/>
      <c r="E286" s="1"/>
      <c r="F286" s="1"/>
      <c r="G286" s="63"/>
      <c r="H286" s="1"/>
      <c r="I286" s="1"/>
      <c r="J286" s="1"/>
      <c r="K286" s="1"/>
      <c r="L286" s="64"/>
      <c r="M286" s="6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9.5" customHeight="1" x14ac:dyDescent="0.3">
      <c r="A287" s="1"/>
      <c r="B287" s="1"/>
      <c r="C287" s="1"/>
      <c r="D287" s="1"/>
      <c r="E287" s="1"/>
      <c r="F287" s="1"/>
      <c r="G287" s="63"/>
      <c r="H287" s="1"/>
      <c r="I287" s="1"/>
      <c r="J287" s="1"/>
      <c r="K287" s="1"/>
      <c r="L287" s="64"/>
      <c r="M287" s="6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9.5" customHeight="1" x14ac:dyDescent="0.3">
      <c r="A288" s="1"/>
      <c r="B288" s="1"/>
      <c r="C288" s="1"/>
      <c r="D288" s="1"/>
      <c r="E288" s="1"/>
      <c r="F288" s="1"/>
      <c r="G288" s="63"/>
      <c r="H288" s="1"/>
      <c r="I288" s="1"/>
      <c r="J288" s="1"/>
      <c r="K288" s="1"/>
      <c r="L288" s="64"/>
      <c r="M288" s="6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9.5" customHeight="1" x14ac:dyDescent="0.3">
      <c r="A289" s="1"/>
      <c r="B289" s="1"/>
      <c r="C289" s="1"/>
      <c r="D289" s="1"/>
      <c r="E289" s="1"/>
      <c r="F289" s="1"/>
      <c r="G289" s="63"/>
      <c r="H289" s="1"/>
      <c r="I289" s="1"/>
      <c r="J289" s="1"/>
      <c r="K289" s="1"/>
      <c r="L289" s="64"/>
      <c r="M289" s="6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9.5" customHeight="1" x14ac:dyDescent="0.3">
      <c r="A290" s="1"/>
      <c r="B290" s="1"/>
      <c r="C290" s="1"/>
      <c r="D290" s="1"/>
      <c r="E290" s="1"/>
      <c r="F290" s="1"/>
      <c r="G290" s="63"/>
      <c r="H290" s="1"/>
      <c r="I290" s="1"/>
      <c r="J290" s="1"/>
      <c r="K290" s="1"/>
      <c r="L290" s="64"/>
      <c r="M290" s="64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9.5" customHeight="1" x14ac:dyDescent="0.3">
      <c r="A291" s="1"/>
      <c r="B291" s="1"/>
      <c r="C291" s="1"/>
      <c r="D291" s="1"/>
      <c r="E291" s="1"/>
      <c r="F291" s="1"/>
      <c r="G291" s="63"/>
      <c r="H291" s="1"/>
      <c r="I291" s="1"/>
      <c r="J291" s="1"/>
      <c r="K291" s="1"/>
      <c r="L291" s="64"/>
      <c r="M291" s="64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9.5" customHeight="1" x14ac:dyDescent="0.3">
      <c r="A292" s="1"/>
      <c r="B292" s="1"/>
      <c r="C292" s="1"/>
      <c r="D292" s="1"/>
      <c r="E292" s="1"/>
      <c r="F292" s="1"/>
      <c r="G292" s="63"/>
      <c r="H292" s="1"/>
      <c r="I292" s="1"/>
      <c r="J292" s="1"/>
      <c r="K292" s="1"/>
      <c r="L292" s="64"/>
      <c r="M292" s="64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9.5" customHeight="1" x14ac:dyDescent="0.3">
      <c r="A293" s="1"/>
      <c r="B293" s="1"/>
      <c r="C293" s="1"/>
      <c r="D293" s="1"/>
      <c r="E293" s="1"/>
      <c r="F293" s="1"/>
      <c r="G293" s="63"/>
      <c r="H293" s="1"/>
      <c r="I293" s="1"/>
      <c r="J293" s="1"/>
      <c r="K293" s="1"/>
      <c r="L293" s="64"/>
      <c r="M293" s="64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9.5" customHeight="1" x14ac:dyDescent="0.3">
      <c r="A294" s="1"/>
      <c r="B294" s="1"/>
      <c r="C294" s="1"/>
      <c r="D294" s="1"/>
      <c r="E294" s="1"/>
      <c r="F294" s="1"/>
      <c r="G294" s="63"/>
      <c r="H294" s="1"/>
      <c r="I294" s="1"/>
      <c r="J294" s="1"/>
      <c r="K294" s="1"/>
      <c r="L294" s="64"/>
      <c r="M294" s="64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9.5" customHeight="1" x14ac:dyDescent="0.3">
      <c r="A295" s="1"/>
      <c r="B295" s="1"/>
      <c r="C295" s="1"/>
      <c r="D295" s="1"/>
      <c r="E295" s="1"/>
      <c r="F295" s="1"/>
      <c r="G295" s="63"/>
      <c r="H295" s="1"/>
      <c r="I295" s="1"/>
      <c r="J295" s="1"/>
      <c r="K295" s="1"/>
      <c r="L295" s="64"/>
      <c r="M295" s="64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9.5" customHeight="1" x14ac:dyDescent="0.3">
      <c r="A296" s="1"/>
      <c r="B296" s="1"/>
      <c r="C296" s="1"/>
      <c r="D296" s="1"/>
      <c r="E296" s="1"/>
      <c r="F296" s="1"/>
      <c r="G296" s="63"/>
      <c r="H296" s="1"/>
      <c r="I296" s="1"/>
      <c r="J296" s="1"/>
      <c r="K296" s="1"/>
      <c r="L296" s="64"/>
      <c r="M296" s="64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9.5" customHeight="1" x14ac:dyDescent="0.3">
      <c r="A297" s="1"/>
      <c r="B297" s="1"/>
      <c r="C297" s="1"/>
      <c r="D297" s="1"/>
      <c r="E297" s="1"/>
      <c r="F297" s="1"/>
      <c r="G297" s="63"/>
      <c r="H297" s="1"/>
      <c r="I297" s="1"/>
      <c r="J297" s="1"/>
      <c r="K297" s="1"/>
      <c r="L297" s="64"/>
      <c r="M297" s="64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9.5" customHeight="1" x14ac:dyDescent="0.3">
      <c r="A298" s="1"/>
      <c r="B298" s="1"/>
      <c r="C298" s="1"/>
      <c r="D298" s="1"/>
      <c r="E298" s="1"/>
      <c r="F298" s="1"/>
      <c r="G298" s="63"/>
      <c r="H298" s="1"/>
      <c r="I298" s="1"/>
      <c r="J298" s="1"/>
      <c r="K298" s="1"/>
      <c r="L298" s="64"/>
      <c r="M298" s="64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9.5" customHeight="1" x14ac:dyDescent="0.3">
      <c r="A299" s="1"/>
      <c r="B299" s="1"/>
      <c r="C299" s="1"/>
      <c r="D299" s="1"/>
      <c r="E299" s="1"/>
      <c r="F299" s="1"/>
      <c r="G299" s="63"/>
      <c r="H299" s="1"/>
      <c r="I299" s="1"/>
      <c r="J299" s="1"/>
      <c r="K299" s="1"/>
      <c r="L299" s="64"/>
      <c r="M299" s="64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9.5" customHeight="1" x14ac:dyDescent="0.3">
      <c r="A300" s="1"/>
      <c r="B300" s="1"/>
      <c r="C300" s="1"/>
      <c r="D300" s="1"/>
      <c r="E300" s="1"/>
      <c r="F300" s="1"/>
      <c r="G300" s="63"/>
      <c r="H300" s="1"/>
      <c r="I300" s="1"/>
      <c r="J300" s="1"/>
      <c r="K300" s="1"/>
      <c r="L300" s="64"/>
      <c r="M300" s="64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9.5" customHeight="1" x14ac:dyDescent="0.3">
      <c r="A301" s="1"/>
      <c r="B301" s="1"/>
      <c r="C301" s="1"/>
      <c r="D301" s="1"/>
      <c r="E301" s="1"/>
      <c r="F301" s="1"/>
      <c r="G301" s="63"/>
      <c r="H301" s="1"/>
      <c r="I301" s="1"/>
      <c r="J301" s="1"/>
      <c r="K301" s="1"/>
      <c r="L301" s="64"/>
      <c r="M301" s="64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9.5" customHeight="1" x14ac:dyDescent="0.3">
      <c r="A302" s="1"/>
      <c r="B302" s="1"/>
      <c r="C302" s="1"/>
      <c r="D302" s="1"/>
      <c r="E302" s="1"/>
      <c r="F302" s="1"/>
      <c r="G302" s="63"/>
      <c r="H302" s="1"/>
      <c r="I302" s="1"/>
      <c r="J302" s="1"/>
      <c r="K302" s="1"/>
      <c r="L302" s="64"/>
      <c r="M302" s="64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9.5" customHeight="1" x14ac:dyDescent="0.3">
      <c r="A303" s="1"/>
      <c r="B303" s="1"/>
      <c r="C303" s="1"/>
      <c r="D303" s="1"/>
      <c r="E303" s="1"/>
      <c r="F303" s="1"/>
      <c r="G303" s="63"/>
      <c r="H303" s="1"/>
      <c r="I303" s="1"/>
      <c r="J303" s="1"/>
      <c r="K303" s="1"/>
      <c r="L303" s="64"/>
      <c r="M303" s="64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9.5" customHeight="1" x14ac:dyDescent="0.3">
      <c r="A304" s="1"/>
      <c r="B304" s="1"/>
      <c r="C304" s="1"/>
      <c r="D304" s="1"/>
      <c r="E304" s="1"/>
      <c r="F304" s="1"/>
      <c r="G304" s="63"/>
      <c r="H304" s="1"/>
      <c r="I304" s="1"/>
      <c r="J304" s="1"/>
      <c r="K304" s="1"/>
      <c r="L304" s="64"/>
      <c r="M304" s="64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9.5" customHeight="1" x14ac:dyDescent="0.3">
      <c r="A305" s="1"/>
      <c r="B305" s="1"/>
      <c r="C305" s="1"/>
      <c r="D305" s="1"/>
      <c r="E305" s="1"/>
      <c r="F305" s="1"/>
      <c r="G305" s="63"/>
      <c r="H305" s="1"/>
      <c r="I305" s="1"/>
      <c r="J305" s="1"/>
      <c r="K305" s="1"/>
      <c r="L305" s="64"/>
      <c r="M305" s="64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9.5" customHeight="1" x14ac:dyDescent="0.3">
      <c r="A306" s="1"/>
      <c r="B306" s="1"/>
      <c r="C306" s="1"/>
      <c r="D306" s="1"/>
      <c r="E306" s="1"/>
      <c r="F306" s="1"/>
      <c r="G306" s="63"/>
      <c r="H306" s="1"/>
      <c r="I306" s="1"/>
      <c r="J306" s="1"/>
      <c r="K306" s="1"/>
      <c r="L306" s="64"/>
      <c r="M306" s="6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9.5" customHeight="1" x14ac:dyDescent="0.3">
      <c r="A307" s="1"/>
      <c r="B307" s="1"/>
      <c r="C307" s="1"/>
      <c r="D307" s="1"/>
      <c r="E307" s="1"/>
      <c r="F307" s="1"/>
      <c r="G307" s="63"/>
      <c r="H307" s="1"/>
      <c r="I307" s="1"/>
      <c r="J307" s="1"/>
      <c r="K307" s="1"/>
      <c r="L307" s="64"/>
      <c r="M307" s="6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9.5" customHeight="1" x14ac:dyDescent="0.3">
      <c r="A308" s="1"/>
      <c r="B308" s="1"/>
      <c r="C308" s="1"/>
      <c r="D308" s="1"/>
      <c r="E308" s="1"/>
      <c r="F308" s="1"/>
      <c r="G308" s="63"/>
      <c r="H308" s="1"/>
      <c r="I308" s="1"/>
      <c r="J308" s="1"/>
      <c r="K308" s="1"/>
      <c r="L308" s="64"/>
      <c r="M308" s="6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9.5" customHeight="1" x14ac:dyDescent="0.3">
      <c r="A309" s="1"/>
      <c r="B309" s="1"/>
      <c r="C309" s="1"/>
      <c r="D309" s="1"/>
      <c r="E309" s="1"/>
      <c r="F309" s="1"/>
      <c r="G309" s="63"/>
      <c r="H309" s="1"/>
      <c r="I309" s="1"/>
      <c r="J309" s="1"/>
      <c r="K309" s="1"/>
      <c r="L309" s="64"/>
      <c r="M309" s="6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9.5" customHeight="1" x14ac:dyDescent="0.3">
      <c r="A310" s="1"/>
      <c r="B310" s="1"/>
      <c r="C310" s="1"/>
      <c r="D310" s="1"/>
      <c r="E310" s="1"/>
      <c r="F310" s="1"/>
      <c r="G310" s="63"/>
      <c r="H310" s="1"/>
      <c r="I310" s="1"/>
      <c r="J310" s="1"/>
      <c r="K310" s="1"/>
      <c r="L310" s="64"/>
      <c r="M310" s="6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9.5" customHeight="1" x14ac:dyDescent="0.3">
      <c r="A311" s="1"/>
      <c r="B311" s="1"/>
      <c r="C311" s="1"/>
      <c r="D311" s="1"/>
      <c r="E311" s="1"/>
      <c r="F311" s="1"/>
      <c r="G311" s="63"/>
      <c r="H311" s="1"/>
      <c r="I311" s="1"/>
      <c r="J311" s="1"/>
      <c r="K311" s="1"/>
      <c r="L311" s="64"/>
      <c r="M311" s="6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9.5" customHeight="1" x14ac:dyDescent="0.3">
      <c r="A312" s="1"/>
      <c r="B312" s="1"/>
      <c r="C312" s="1"/>
      <c r="D312" s="1"/>
      <c r="E312" s="1"/>
      <c r="F312" s="1"/>
      <c r="G312" s="63"/>
      <c r="H312" s="1"/>
      <c r="I312" s="1"/>
      <c r="J312" s="1"/>
      <c r="K312" s="1"/>
      <c r="L312" s="64"/>
      <c r="M312" s="6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9.5" customHeight="1" x14ac:dyDescent="0.3">
      <c r="A313" s="1"/>
      <c r="B313" s="1"/>
      <c r="C313" s="1"/>
      <c r="D313" s="1"/>
      <c r="E313" s="1"/>
      <c r="F313" s="1"/>
      <c r="G313" s="63"/>
      <c r="H313" s="1"/>
      <c r="I313" s="1"/>
      <c r="J313" s="1"/>
      <c r="K313" s="1"/>
      <c r="L313" s="64"/>
      <c r="M313" s="6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9.5" customHeight="1" x14ac:dyDescent="0.3">
      <c r="A314" s="1"/>
      <c r="B314" s="1"/>
      <c r="C314" s="1"/>
      <c r="D314" s="1"/>
      <c r="E314" s="1"/>
      <c r="F314" s="1"/>
      <c r="G314" s="63"/>
      <c r="H314" s="1"/>
      <c r="I314" s="1"/>
      <c r="J314" s="1"/>
      <c r="K314" s="1"/>
      <c r="L314" s="64"/>
      <c r="M314" s="6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9.5" customHeight="1" x14ac:dyDescent="0.3">
      <c r="A315" s="1"/>
      <c r="B315" s="1"/>
      <c r="C315" s="1"/>
      <c r="D315" s="1"/>
      <c r="E315" s="1"/>
      <c r="F315" s="1"/>
      <c r="G315" s="63"/>
      <c r="H315" s="1"/>
      <c r="I315" s="1"/>
      <c r="J315" s="1"/>
      <c r="K315" s="1"/>
      <c r="L315" s="64"/>
      <c r="M315" s="6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9.5" customHeight="1" x14ac:dyDescent="0.3">
      <c r="A316" s="1"/>
      <c r="B316" s="1"/>
      <c r="C316" s="1"/>
      <c r="D316" s="1"/>
      <c r="E316" s="1"/>
      <c r="F316" s="1"/>
      <c r="G316" s="63"/>
      <c r="H316" s="1"/>
      <c r="I316" s="1"/>
      <c r="J316" s="1"/>
      <c r="K316" s="1"/>
      <c r="L316" s="64"/>
      <c r="M316" s="6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9.5" customHeight="1" x14ac:dyDescent="0.3">
      <c r="A317" s="1"/>
      <c r="B317" s="1"/>
      <c r="C317" s="1"/>
      <c r="D317" s="1"/>
      <c r="E317" s="1"/>
      <c r="F317" s="1"/>
      <c r="G317" s="63"/>
      <c r="H317" s="1"/>
      <c r="I317" s="1"/>
      <c r="J317" s="1"/>
      <c r="K317" s="1"/>
      <c r="L317" s="64"/>
      <c r="M317" s="6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9.5" customHeight="1" x14ac:dyDescent="0.3">
      <c r="A318" s="1"/>
      <c r="B318" s="1"/>
      <c r="C318" s="1"/>
      <c r="D318" s="1"/>
      <c r="E318" s="1"/>
      <c r="F318" s="1"/>
      <c r="G318" s="63"/>
      <c r="H318" s="1"/>
      <c r="I318" s="1"/>
      <c r="J318" s="1"/>
      <c r="K318" s="1"/>
      <c r="L318" s="64"/>
      <c r="M318" s="64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9.5" customHeight="1" x14ac:dyDescent="0.3">
      <c r="A319" s="1"/>
      <c r="B319" s="1"/>
      <c r="C319" s="1"/>
      <c r="D319" s="1"/>
      <c r="E319" s="1"/>
      <c r="F319" s="1"/>
      <c r="G319" s="63"/>
      <c r="H319" s="1"/>
      <c r="I319" s="1"/>
      <c r="J319" s="1"/>
      <c r="K319" s="1"/>
      <c r="L319" s="64"/>
      <c r="M319" s="64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9.5" customHeight="1" x14ac:dyDescent="0.3">
      <c r="A320" s="1"/>
      <c r="B320" s="1"/>
      <c r="C320" s="1"/>
      <c r="D320" s="1"/>
      <c r="E320" s="1"/>
      <c r="F320" s="1"/>
      <c r="G320" s="63"/>
      <c r="H320" s="1"/>
      <c r="I320" s="1"/>
      <c r="J320" s="1"/>
      <c r="K320" s="1"/>
      <c r="L320" s="64"/>
      <c r="M320" s="64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9.5" customHeight="1" x14ac:dyDescent="0.3">
      <c r="A321" s="1"/>
      <c r="B321" s="1"/>
      <c r="C321" s="1"/>
      <c r="D321" s="1"/>
      <c r="E321" s="1"/>
      <c r="F321" s="1"/>
      <c r="G321" s="63"/>
      <c r="H321" s="1"/>
      <c r="I321" s="1"/>
      <c r="J321" s="1"/>
      <c r="K321" s="1"/>
      <c r="L321" s="64"/>
      <c r="M321" s="64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9.5" customHeight="1" x14ac:dyDescent="0.3">
      <c r="A322" s="1"/>
      <c r="B322" s="1"/>
      <c r="C322" s="1"/>
      <c r="D322" s="1"/>
      <c r="E322" s="1"/>
      <c r="F322" s="1"/>
      <c r="G322" s="63"/>
      <c r="H322" s="1"/>
      <c r="I322" s="1"/>
      <c r="J322" s="1"/>
      <c r="K322" s="1"/>
      <c r="L322" s="64"/>
      <c r="M322" s="64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9.5" customHeight="1" x14ac:dyDescent="0.3">
      <c r="A323" s="1"/>
      <c r="B323" s="1"/>
      <c r="C323" s="1"/>
      <c r="D323" s="1"/>
      <c r="E323" s="1"/>
      <c r="F323" s="1"/>
      <c r="G323" s="63"/>
      <c r="H323" s="1"/>
      <c r="I323" s="1"/>
      <c r="J323" s="1"/>
      <c r="K323" s="1"/>
      <c r="L323" s="64"/>
      <c r="M323" s="64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9.5" customHeight="1" x14ac:dyDescent="0.3">
      <c r="A324" s="1"/>
      <c r="B324" s="1"/>
      <c r="C324" s="1"/>
      <c r="D324" s="1"/>
      <c r="E324" s="1"/>
      <c r="F324" s="1"/>
      <c r="G324" s="63"/>
      <c r="H324" s="1"/>
      <c r="I324" s="1"/>
      <c r="J324" s="1"/>
      <c r="K324" s="1"/>
      <c r="L324" s="64"/>
      <c r="M324" s="64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9.5" customHeight="1" x14ac:dyDescent="0.3">
      <c r="A325" s="1"/>
      <c r="B325" s="1"/>
      <c r="C325" s="1"/>
      <c r="D325" s="1"/>
      <c r="E325" s="1"/>
      <c r="F325" s="1"/>
      <c r="G325" s="63"/>
      <c r="H325" s="1"/>
      <c r="I325" s="1"/>
      <c r="J325" s="1"/>
      <c r="K325" s="1"/>
      <c r="L325" s="64"/>
      <c r="M325" s="64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9.5" customHeight="1" x14ac:dyDescent="0.3">
      <c r="A326" s="1"/>
      <c r="B326" s="1"/>
      <c r="C326" s="1"/>
      <c r="D326" s="1"/>
      <c r="E326" s="1"/>
      <c r="F326" s="1"/>
      <c r="G326" s="63"/>
      <c r="H326" s="1"/>
      <c r="I326" s="1"/>
      <c r="J326" s="1"/>
      <c r="K326" s="1"/>
      <c r="L326" s="64"/>
      <c r="M326" s="64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9.5" customHeight="1" x14ac:dyDescent="0.3">
      <c r="A327" s="1"/>
      <c r="B327" s="1"/>
      <c r="C327" s="1"/>
      <c r="D327" s="1"/>
      <c r="E327" s="1"/>
      <c r="F327" s="1"/>
      <c r="G327" s="63"/>
      <c r="H327" s="1"/>
      <c r="I327" s="1"/>
      <c r="J327" s="1"/>
      <c r="K327" s="1"/>
      <c r="L327" s="64"/>
      <c r="M327" s="64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9.5" customHeight="1" x14ac:dyDescent="0.3">
      <c r="A328" s="1"/>
      <c r="B328" s="1"/>
      <c r="C328" s="1"/>
      <c r="D328" s="1"/>
      <c r="E328" s="1"/>
      <c r="F328" s="1"/>
      <c r="G328" s="63"/>
      <c r="H328" s="1"/>
      <c r="I328" s="1"/>
      <c r="J328" s="1"/>
      <c r="K328" s="1"/>
      <c r="L328" s="64"/>
      <c r="M328" s="64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9.5" customHeight="1" x14ac:dyDescent="0.3">
      <c r="A329" s="1"/>
      <c r="B329" s="1"/>
      <c r="C329" s="1"/>
      <c r="D329" s="1"/>
      <c r="E329" s="1"/>
      <c r="F329" s="1"/>
      <c r="G329" s="63"/>
      <c r="H329" s="1"/>
      <c r="I329" s="1"/>
      <c r="J329" s="1"/>
      <c r="K329" s="1"/>
      <c r="L329" s="64"/>
      <c r="M329" s="64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9.5" customHeight="1" x14ac:dyDescent="0.3">
      <c r="A330" s="1"/>
      <c r="B330" s="1"/>
      <c r="C330" s="1"/>
      <c r="D330" s="1"/>
      <c r="E330" s="1"/>
      <c r="F330" s="1"/>
      <c r="G330" s="63"/>
      <c r="H330" s="1"/>
      <c r="I330" s="1"/>
      <c r="J330" s="1"/>
      <c r="K330" s="1"/>
      <c r="L330" s="64"/>
      <c r="M330" s="64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9.5" customHeight="1" x14ac:dyDescent="0.3">
      <c r="A331" s="1"/>
      <c r="B331" s="1"/>
      <c r="C331" s="1"/>
      <c r="D331" s="1"/>
      <c r="E331" s="1"/>
      <c r="F331" s="1"/>
      <c r="G331" s="63"/>
      <c r="H331" s="1"/>
      <c r="I331" s="1"/>
      <c r="J331" s="1"/>
      <c r="K331" s="1"/>
      <c r="L331" s="64"/>
      <c r="M331" s="64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9.5" customHeight="1" x14ac:dyDescent="0.3">
      <c r="A332" s="1"/>
      <c r="B332" s="1"/>
      <c r="C332" s="1"/>
      <c r="D332" s="1"/>
      <c r="E332" s="1"/>
      <c r="F332" s="1"/>
      <c r="G332" s="63"/>
      <c r="H332" s="1"/>
      <c r="I332" s="1"/>
      <c r="J332" s="1"/>
      <c r="K332" s="1"/>
      <c r="L332" s="64"/>
      <c r="M332" s="64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9.5" customHeight="1" x14ac:dyDescent="0.3">
      <c r="A333" s="1"/>
      <c r="B333" s="1"/>
      <c r="C333" s="1"/>
      <c r="D333" s="1"/>
      <c r="E333" s="1"/>
      <c r="F333" s="1"/>
      <c r="G333" s="63"/>
      <c r="H333" s="1"/>
      <c r="I333" s="1"/>
      <c r="J333" s="1"/>
      <c r="K333" s="1"/>
      <c r="L333" s="64"/>
      <c r="M333" s="64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9.5" customHeight="1" x14ac:dyDescent="0.3">
      <c r="A334" s="1"/>
      <c r="B334" s="1"/>
      <c r="C334" s="1"/>
      <c r="D334" s="1"/>
      <c r="E334" s="1"/>
      <c r="F334" s="1"/>
      <c r="G334" s="63"/>
      <c r="H334" s="1"/>
      <c r="I334" s="1"/>
      <c r="J334" s="1"/>
      <c r="K334" s="1"/>
      <c r="L334" s="64"/>
      <c r="M334" s="64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9.5" customHeight="1" x14ac:dyDescent="0.3">
      <c r="A335" s="1"/>
      <c r="B335" s="1"/>
      <c r="C335" s="1"/>
      <c r="D335" s="1"/>
      <c r="E335" s="1"/>
      <c r="F335" s="1"/>
      <c r="G335" s="63"/>
      <c r="H335" s="1"/>
      <c r="I335" s="1"/>
      <c r="J335" s="1"/>
      <c r="K335" s="1"/>
      <c r="L335" s="64"/>
      <c r="M335" s="64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9.5" customHeight="1" x14ac:dyDescent="0.3">
      <c r="A336" s="1"/>
      <c r="B336" s="1"/>
      <c r="C336" s="1"/>
      <c r="D336" s="1"/>
      <c r="E336" s="1"/>
      <c r="F336" s="1"/>
      <c r="G336" s="63"/>
      <c r="H336" s="1"/>
      <c r="I336" s="1"/>
      <c r="J336" s="1"/>
      <c r="K336" s="1"/>
      <c r="L336" s="64"/>
      <c r="M336" s="64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9.5" customHeight="1" x14ac:dyDescent="0.3">
      <c r="A337" s="1"/>
      <c r="B337" s="1"/>
      <c r="C337" s="1"/>
      <c r="D337" s="1"/>
      <c r="E337" s="1"/>
      <c r="F337" s="1"/>
      <c r="G337" s="63"/>
      <c r="H337" s="1"/>
      <c r="I337" s="1"/>
      <c r="J337" s="1"/>
      <c r="K337" s="1"/>
      <c r="L337" s="64"/>
      <c r="M337" s="64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9.5" customHeight="1" x14ac:dyDescent="0.3">
      <c r="A338" s="1"/>
      <c r="B338" s="1"/>
      <c r="C338" s="1"/>
      <c r="D338" s="1"/>
      <c r="E338" s="1"/>
      <c r="F338" s="1"/>
      <c r="G338" s="63"/>
      <c r="H338" s="1"/>
      <c r="I338" s="1"/>
      <c r="J338" s="1"/>
      <c r="K338" s="1"/>
      <c r="L338" s="64"/>
      <c r="M338" s="64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9.5" customHeight="1" x14ac:dyDescent="0.3">
      <c r="A339" s="1"/>
      <c r="B339" s="1"/>
      <c r="C339" s="1"/>
      <c r="D339" s="1"/>
      <c r="E339" s="1"/>
      <c r="F339" s="1"/>
      <c r="G339" s="63"/>
      <c r="H339" s="1"/>
      <c r="I339" s="1"/>
      <c r="J339" s="1"/>
      <c r="K339" s="1"/>
      <c r="L339" s="64"/>
      <c r="M339" s="64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9.5" customHeight="1" x14ac:dyDescent="0.3">
      <c r="A340" s="1"/>
      <c r="B340" s="1"/>
      <c r="C340" s="1"/>
      <c r="D340" s="1"/>
      <c r="E340" s="1"/>
      <c r="F340" s="1"/>
      <c r="G340" s="63"/>
      <c r="H340" s="1"/>
      <c r="I340" s="1"/>
      <c r="J340" s="1"/>
      <c r="K340" s="1"/>
      <c r="L340" s="64"/>
      <c r="M340" s="64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9.5" customHeight="1" x14ac:dyDescent="0.3">
      <c r="A341" s="1"/>
      <c r="B341" s="1"/>
      <c r="C341" s="1"/>
      <c r="D341" s="1"/>
      <c r="E341" s="1"/>
      <c r="F341" s="1"/>
      <c r="G341" s="63"/>
      <c r="H341" s="1"/>
      <c r="I341" s="1"/>
      <c r="J341" s="1"/>
      <c r="K341" s="1"/>
      <c r="L341" s="64"/>
      <c r="M341" s="64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9.5" customHeight="1" x14ac:dyDescent="0.3">
      <c r="A342" s="1"/>
      <c r="B342" s="1"/>
      <c r="C342" s="1"/>
      <c r="D342" s="1"/>
      <c r="E342" s="1"/>
      <c r="F342" s="1"/>
      <c r="G342" s="63"/>
      <c r="H342" s="1"/>
      <c r="I342" s="1"/>
      <c r="J342" s="1"/>
      <c r="K342" s="1"/>
      <c r="L342" s="64"/>
      <c r="M342" s="64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9.5" customHeight="1" x14ac:dyDescent="0.3">
      <c r="A343" s="1"/>
      <c r="B343" s="1"/>
      <c r="C343" s="1"/>
      <c r="D343" s="1"/>
      <c r="E343" s="1"/>
      <c r="F343" s="1"/>
      <c r="G343" s="63"/>
      <c r="H343" s="1"/>
      <c r="I343" s="1"/>
      <c r="J343" s="1"/>
      <c r="K343" s="1"/>
      <c r="L343" s="64"/>
      <c r="M343" s="64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9.5" customHeight="1" x14ac:dyDescent="0.3">
      <c r="A344" s="1"/>
      <c r="B344" s="1"/>
      <c r="C344" s="1"/>
      <c r="D344" s="1"/>
      <c r="E344" s="1"/>
      <c r="F344" s="1"/>
      <c r="G344" s="63"/>
      <c r="H344" s="1"/>
      <c r="I344" s="1"/>
      <c r="J344" s="1"/>
      <c r="K344" s="1"/>
      <c r="L344" s="64"/>
      <c r="M344" s="64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9.5" customHeight="1" x14ac:dyDescent="0.3">
      <c r="A345" s="1"/>
      <c r="B345" s="1"/>
      <c r="C345" s="1"/>
      <c r="D345" s="1"/>
      <c r="E345" s="1"/>
      <c r="F345" s="1"/>
      <c r="G345" s="63"/>
      <c r="H345" s="1"/>
      <c r="I345" s="1"/>
      <c r="J345" s="1"/>
      <c r="K345" s="1"/>
      <c r="L345" s="64"/>
      <c r="M345" s="64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9.5" customHeight="1" x14ac:dyDescent="0.3">
      <c r="A346" s="1"/>
      <c r="B346" s="1"/>
      <c r="C346" s="1"/>
      <c r="D346" s="1"/>
      <c r="E346" s="1"/>
      <c r="F346" s="1"/>
      <c r="G346" s="63"/>
      <c r="H346" s="1"/>
      <c r="I346" s="1"/>
      <c r="J346" s="1"/>
      <c r="K346" s="1"/>
      <c r="L346" s="64"/>
      <c r="M346" s="64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9.5" customHeight="1" x14ac:dyDescent="0.3">
      <c r="A347" s="1"/>
      <c r="B347" s="1"/>
      <c r="C347" s="1"/>
      <c r="D347" s="1"/>
      <c r="E347" s="1"/>
      <c r="F347" s="1"/>
      <c r="G347" s="63"/>
      <c r="H347" s="1"/>
      <c r="I347" s="1"/>
      <c r="J347" s="1"/>
      <c r="K347" s="1"/>
      <c r="L347" s="64"/>
      <c r="M347" s="64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9.5" customHeight="1" x14ac:dyDescent="0.3">
      <c r="A348" s="1"/>
      <c r="B348" s="1"/>
      <c r="C348" s="1"/>
      <c r="D348" s="1"/>
      <c r="E348" s="1"/>
      <c r="F348" s="1"/>
      <c r="G348" s="63"/>
      <c r="H348" s="1"/>
      <c r="I348" s="1"/>
      <c r="J348" s="1"/>
      <c r="K348" s="1"/>
      <c r="L348" s="64"/>
      <c r="M348" s="64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9.5" customHeight="1" x14ac:dyDescent="0.3">
      <c r="A349" s="1"/>
      <c r="B349" s="1"/>
      <c r="C349" s="1"/>
      <c r="D349" s="1"/>
      <c r="E349" s="1"/>
      <c r="F349" s="1"/>
      <c r="G349" s="63"/>
      <c r="H349" s="1"/>
      <c r="I349" s="1"/>
      <c r="J349" s="1"/>
      <c r="K349" s="1"/>
      <c r="L349" s="64"/>
      <c r="M349" s="64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9.5" customHeight="1" x14ac:dyDescent="0.3">
      <c r="A350" s="1"/>
      <c r="B350" s="1"/>
      <c r="C350" s="1"/>
      <c r="D350" s="1"/>
      <c r="E350" s="1"/>
      <c r="F350" s="1"/>
      <c r="G350" s="63"/>
      <c r="H350" s="1"/>
      <c r="I350" s="1"/>
      <c r="J350" s="1"/>
      <c r="K350" s="1"/>
      <c r="L350" s="64"/>
      <c r="M350" s="64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9.5" customHeight="1" x14ac:dyDescent="0.3">
      <c r="A351" s="1"/>
      <c r="B351" s="1"/>
      <c r="C351" s="1"/>
      <c r="D351" s="1"/>
      <c r="E351" s="1"/>
      <c r="F351" s="1"/>
      <c r="G351" s="63"/>
      <c r="H351" s="1"/>
      <c r="I351" s="1"/>
      <c r="J351" s="1"/>
      <c r="K351" s="1"/>
      <c r="L351" s="64"/>
      <c r="M351" s="64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9.5" customHeight="1" x14ac:dyDescent="0.3">
      <c r="A352" s="1"/>
      <c r="B352" s="1"/>
      <c r="C352" s="1"/>
      <c r="D352" s="1"/>
      <c r="E352" s="1"/>
      <c r="F352" s="1"/>
      <c r="G352" s="63"/>
      <c r="H352" s="1"/>
      <c r="I352" s="1"/>
      <c r="J352" s="1"/>
      <c r="K352" s="1"/>
      <c r="L352" s="64"/>
      <c r="M352" s="64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9.5" customHeight="1" x14ac:dyDescent="0.3">
      <c r="A353" s="1"/>
      <c r="B353" s="1"/>
      <c r="C353" s="1"/>
      <c r="D353" s="1"/>
      <c r="E353" s="1"/>
      <c r="F353" s="1"/>
      <c r="G353" s="63"/>
      <c r="H353" s="1"/>
      <c r="I353" s="1"/>
      <c r="J353" s="1"/>
      <c r="K353" s="1"/>
      <c r="L353" s="64"/>
      <c r="M353" s="64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9.5" customHeight="1" x14ac:dyDescent="0.3">
      <c r="A354" s="1"/>
      <c r="B354" s="1"/>
      <c r="C354" s="1"/>
      <c r="D354" s="1"/>
      <c r="E354" s="1"/>
      <c r="F354" s="1"/>
      <c r="G354" s="63"/>
      <c r="H354" s="1"/>
      <c r="I354" s="1"/>
      <c r="J354" s="1"/>
      <c r="K354" s="1"/>
      <c r="L354" s="64"/>
      <c r="M354" s="64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9.5" customHeight="1" x14ac:dyDescent="0.3">
      <c r="A355" s="1"/>
      <c r="B355" s="1"/>
      <c r="C355" s="1"/>
      <c r="D355" s="1"/>
      <c r="E355" s="1"/>
      <c r="F355" s="1"/>
      <c r="G355" s="63"/>
      <c r="H355" s="1"/>
      <c r="I355" s="1"/>
      <c r="J355" s="1"/>
      <c r="K355" s="1"/>
      <c r="L355" s="64"/>
      <c r="M355" s="64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9.5" customHeight="1" x14ac:dyDescent="0.3">
      <c r="A356" s="1"/>
      <c r="B356" s="1"/>
      <c r="C356" s="1"/>
      <c r="D356" s="1"/>
      <c r="E356" s="1"/>
      <c r="F356" s="1"/>
      <c r="G356" s="63"/>
      <c r="H356" s="1"/>
      <c r="I356" s="1"/>
      <c r="J356" s="1"/>
      <c r="K356" s="1"/>
      <c r="L356" s="64"/>
      <c r="M356" s="64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9.5" customHeight="1" x14ac:dyDescent="0.3">
      <c r="A357" s="1"/>
      <c r="B357" s="1"/>
      <c r="C357" s="1"/>
      <c r="D357" s="1"/>
      <c r="E357" s="1"/>
      <c r="F357" s="1"/>
      <c r="G357" s="63"/>
      <c r="H357" s="1"/>
      <c r="I357" s="1"/>
      <c r="J357" s="1"/>
      <c r="K357" s="1"/>
      <c r="L357" s="64"/>
      <c r="M357" s="64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9.5" customHeight="1" x14ac:dyDescent="0.3">
      <c r="A358" s="1"/>
      <c r="B358" s="1"/>
      <c r="C358" s="1"/>
      <c r="D358" s="1"/>
      <c r="E358" s="1"/>
      <c r="F358" s="1"/>
      <c r="G358" s="63"/>
      <c r="H358" s="1"/>
      <c r="I358" s="1"/>
      <c r="J358" s="1"/>
      <c r="K358" s="1"/>
      <c r="L358" s="64"/>
      <c r="M358" s="6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9.5" customHeight="1" x14ac:dyDescent="0.3">
      <c r="A359" s="1"/>
      <c r="B359" s="1"/>
      <c r="C359" s="1"/>
      <c r="D359" s="1"/>
      <c r="E359" s="1"/>
      <c r="F359" s="1"/>
      <c r="G359" s="63"/>
      <c r="H359" s="1"/>
      <c r="I359" s="1"/>
      <c r="J359" s="1"/>
      <c r="K359" s="1"/>
      <c r="L359" s="64"/>
      <c r="M359" s="6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9.5" customHeight="1" x14ac:dyDescent="0.3">
      <c r="A360" s="1"/>
      <c r="B360" s="1"/>
      <c r="C360" s="1"/>
      <c r="D360" s="1"/>
      <c r="E360" s="1"/>
      <c r="F360" s="1"/>
      <c r="G360" s="63"/>
      <c r="H360" s="1"/>
      <c r="I360" s="1"/>
      <c r="J360" s="1"/>
      <c r="K360" s="1"/>
      <c r="L360" s="64"/>
      <c r="M360" s="6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9.5" customHeight="1" x14ac:dyDescent="0.3">
      <c r="A361" s="1"/>
      <c r="B361" s="1"/>
      <c r="C361" s="1"/>
      <c r="D361" s="1"/>
      <c r="E361" s="1"/>
      <c r="F361" s="1"/>
      <c r="G361" s="63"/>
      <c r="H361" s="1"/>
      <c r="I361" s="1"/>
      <c r="J361" s="1"/>
      <c r="K361" s="1"/>
      <c r="L361" s="64"/>
      <c r="M361" s="6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9.5" customHeight="1" x14ac:dyDescent="0.3">
      <c r="A362" s="1"/>
      <c r="B362" s="1"/>
      <c r="C362" s="1"/>
      <c r="D362" s="1"/>
      <c r="E362" s="1"/>
      <c r="F362" s="1"/>
      <c r="G362" s="63"/>
      <c r="H362" s="1"/>
      <c r="I362" s="1"/>
      <c r="J362" s="1"/>
      <c r="K362" s="1"/>
      <c r="L362" s="64"/>
      <c r="M362" s="6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9.5" customHeight="1" x14ac:dyDescent="0.3">
      <c r="A363" s="1"/>
      <c r="B363" s="1"/>
      <c r="C363" s="1"/>
      <c r="D363" s="1"/>
      <c r="E363" s="1"/>
      <c r="F363" s="1"/>
      <c r="G363" s="63"/>
      <c r="H363" s="1"/>
      <c r="I363" s="1"/>
      <c r="J363" s="1"/>
      <c r="K363" s="1"/>
      <c r="L363" s="64"/>
      <c r="M363" s="6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9.5" customHeight="1" x14ac:dyDescent="0.3">
      <c r="A364" s="1"/>
      <c r="B364" s="1"/>
      <c r="C364" s="1"/>
      <c r="D364" s="1"/>
      <c r="E364" s="1"/>
      <c r="F364" s="1"/>
      <c r="G364" s="63"/>
      <c r="H364" s="1"/>
      <c r="I364" s="1"/>
      <c r="J364" s="1"/>
      <c r="K364" s="1"/>
      <c r="L364" s="64"/>
      <c r="M364" s="6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9.5" customHeight="1" x14ac:dyDescent="0.3">
      <c r="A365" s="1"/>
      <c r="B365" s="1"/>
      <c r="C365" s="1"/>
      <c r="D365" s="1"/>
      <c r="E365" s="1"/>
      <c r="F365" s="1"/>
      <c r="G365" s="63"/>
      <c r="H365" s="1"/>
      <c r="I365" s="1"/>
      <c r="J365" s="1"/>
      <c r="K365" s="1"/>
      <c r="L365" s="64"/>
      <c r="M365" s="6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9.5" customHeight="1" x14ac:dyDescent="0.3">
      <c r="A366" s="1"/>
      <c r="B366" s="1"/>
      <c r="C366" s="1"/>
      <c r="D366" s="1"/>
      <c r="E366" s="1"/>
      <c r="F366" s="1"/>
      <c r="G366" s="63"/>
      <c r="H366" s="1"/>
      <c r="I366" s="1"/>
      <c r="J366" s="1"/>
      <c r="K366" s="1"/>
      <c r="L366" s="64"/>
      <c r="M366" s="6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9.5" customHeight="1" x14ac:dyDescent="0.3">
      <c r="A367" s="1"/>
      <c r="B367" s="1"/>
      <c r="C367" s="1"/>
      <c r="D367" s="1"/>
      <c r="E367" s="1"/>
      <c r="F367" s="1"/>
      <c r="G367" s="63"/>
      <c r="H367" s="1"/>
      <c r="I367" s="1"/>
      <c r="J367" s="1"/>
      <c r="K367" s="1"/>
      <c r="L367" s="64"/>
      <c r="M367" s="6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9.5" customHeight="1" x14ac:dyDescent="0.3">
      <c r="A368" s="1"/>
      <c r="B368" s="1"/>
      <c r="C368" s="1"/>
      <c r="D368" s="1"/>
      <c r="E368" s="1"/>
      <c r="F368" s="1"/>
      <c r="G368" s="63"/>
      <c r="H368" s="1"/>
      <c r="I368" s="1"/>
      <c r="J368" s="1"/>
      <c r="K368" s="1"/>
      <c r="L368" s="64"/>
      <c r="M368" s="6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9.5" customHeight="1" x14ac:dyDescent="0.3">
      <c r="A369" s="1"/>
      <c r="B369" s="1"/>
      <c r="C369" s="1"/>
      <c r="D369" s="1"/>
      <c r="E369" s="1"/>
      <c r="F369" s="1"/>
      <c r="G369" s="63"/>
      <c r="H369" s="1"/>
      <c r="I369" s="1"/>
      <c r="J369" s="1"/>
      <c r="K369" s="1"/>
      <c r="L369" s="64"/>
      <c r="M369" s="6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9.5" customHeight="1" x14ac:dyDescent="0.3">
      <c r="A370" s="1"/>
      <c r="B370" s="1"/>
      <c r="C370" s="1"/>
      <c r="D370" s="1"/>
      <c r="E370" s="1"/>
      <c r="F370" s="1"/>
      <c r="G370" s="63"/>
      <c r="H370" s="1"/>
      <c r="I370" s="1"/>
      <c r="J370" s="1"/>
      <c r="K370" s="1"/>
      <c r="L370" s="64"/>
      <c r="M370" s="6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9.5" customHeight="1" x14ac:dyDescent="0.3">
      <c r="A371" s="1"/>
      <c r="B371" s="1"/>
      <c r="C371" s="1"/>
      <c r="D371" s="1"/>
      <c r="E371" s="1"/>
      <c r="F371" s="1"/>
      <c r="G371" s="63"/>
      <c r="H371" s="1"/>
      <c r="I371" s="1"/>
      <c r="J371" s="1"/>
      <c r="K371" s="1"/>
      <c r="L371" s="64"/>
      <c r="M371" s="6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9.5" customHeight="1" x14ac:dyDescent="0.3">
      <c r="A372" s="1"/>
      <c r="B372" s="1"/>
      <c r="C372" s="1"/>
      <c r="D372" s="1"/>
      <c r="E372" s="1"/>
      <c r="F372" s="1"/>
      <c r="G372" s="63"/>
      <c r="H372" s="1"/>
      <c r="I372" s="1"/>
      <c r="J372" s="1"/>
      <c r="K372" s="1"/>
      <c r="L372" s="64"/>
      <c r="M372" s="6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9.5" customHeight="1" x14ac:dyDescent="0.3">
      <c r="A373" s="1"/>
      <c r="B373" s="1"/>
      <c r="C373" s="1"/>
      <c r="D373" s="1"/>
      <c r="E373" s="1"/>
      <c r="F373" s="1"/>
      <c r="G373" s="63"/>
      <c r="H373" s="1"/>
      <c r="I373" s="1"/>
      <c r="J373" s="1"/>
      <c r="K373" s="1"/>
      <c r="L373" s="64"/>
      <c r="M373" s="6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9.5" customHeight="1" x14ac:dyDescent="0.3">
      <c r="A374" s="1"/>
      <c r="B374" s="1"/>
      <c r="C374" s="1"/>
      <c r="D374" s="1"/>
      <c r="E374" s="1"/>
      <c r="F374" s="1"/>
      <c r="G374" s="63"/>
      <c r="H374" s="1"/>
      <c r="I374" s="1"/>
      <c r="J374" s="1"/>
      <c r="K374" s="1"/>
      <c r="L374" s="64"/>
      <c r="M374" s="6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9.5" customHeight="1" x14ac:dyDescent="0.3">
      <c r="A375" s="1"/>
      <c r="B375" s="1"/>
      <c r="C375" s="1"/>
      <c r="D375" s="1"/>
      <c r="E375" s="1"/>
      <c r="F375" s="1"/>
      <c r="G375" s="63"/>
      <c r="H375" s="1"/>
      <c r="I375" s="1"/>
      <c r="J375" s="1"/>
      <c r="K375" s="1"/>
      <c r="L375" s="64"/>
      <c r="M375" s="6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9.5" customHeight="1" x14ac:dyDescent="0.3">
      <c r="A376" s="1"/>
      <c r="B376" s="1"/>
      <c r="C376" s="1"/>
      <c r="D376" s="1"/>
      <c r="E376" s="1"/>
      <c r="F376" s="1"/>
      <c r="G376" s="63"/>
      <c r="H376" s="1"/>
      <c r="I376" s="1"/>
      <c r="J376" s="1"/>
      <c r="K376" s="1"/>
      <c r="L376" s="64"/>
      <c r="M376" s="6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9.5" customHeight="1" x14ac:dyDescent="0.3">
      <c r="A377" s="1"/>
      <c r="B377" s="1"/>
      <c r="C377" s="1"/>
      <c r="D377" s="1"/>
      <c r="E377" s="1"/>
      <c r="F377" s="1"/>
      <c r="G377" s="63"/>
      <c r="H377" s="1"/>
      <c r="I377" s="1"/>
      <c r="J377" s="1"/>
      <c r="K377" s="1"/>
      <c r="L377" s="64"/>
      <c r="M377" s="6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9.5" customHeight="1" x14ac:dyDescent="0.3">
      <c r="A378" s="1"/>
      <c r="B378" s="1"/>
      <c r="C378" s="1"/>
      <c r="D378" s="1"/>
      <c r="E378" s="1"/>
      <c r="F378" s="1"/>
      <c r="G378" s="63"/>
      <c r="H378" s="1"/>
      <c r="I378" s="1"/>
      <c r="J378" s="1"/>
      <c r="K378" s="1"/>
      <c r="L378" s="64"/>
      <c r="M378" s="6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9.5" customHeight="1" x14ac:dyDescent="0.3">
      <c r="A379" s="1"/>
      <c r="B379" s="1"/>
      <c r="C379" s="1"/>
      <c r="D379" s="1"/>
      <c r="E379" s="1"/>
      <c r="F379" s="1"/>
      <c r="G379" s="63"/>
      <c r="H379" s="1"/>
      <c r="I379" s="1"/>
      <c r="J379" s="1"/>
      <c r="K379" s="1"/>
      <c r="L379" s="64"/>
      <c r="M379" s="6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9.5" customHeight="1" x14ac:dyDescent="0.3">
      <c r="A380" s="1"/>
      <c r="B380" s="1"/>
      <c r="C380" s="1"/>
      <c r="D380" s="1"/>
      <c r="E380" s="1"/>
      <c r="F380" s="1"/>
      <c r="G380" s="63"/>
      <c r="H380" s="1"/>
      <c r="I380" s="1"/>
      <c r="J380" s="1"/>
      <c r="K380" s="1"/>
      <c r="L380" s="64"/>
      <c r="M380" s="6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9.5" customHeight="1" x14ac:dyDescent="0.3">
      <c r="A381" s="1"/>
      <c r="B381" s="1"/>
      <c r="C381" s="1"/>
      <c r="D381" s="1"/>
      <c r="E381" s="1"/>
      <c r="F381" s="1"/>
      <c r="G381" s="63"/>
      <c r="H381" s="1"/>
      <c r="I381" s="1"/>
      <c r="J381" s="1"/>
      <c r="K381" s="1"/>
      <c r="L381" s="64"/>
      <c r="M381" s="6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9.5" customHeight="1" x14ac:dyDescent="0.3">
      <c r="A382" s="1"/>
      <c r="B382" s="1"/>
      <c r="C382" s="1"/>
      <c r="D382" s="1"/>
      <c r="E382" s="1"/>
      <c r="F382" s="1"/>
      <c r="G382" s="63"/>
      <c r="H382" s="1"/>
      <c r="I382" s="1"/>
      <c r="J382" s="1"/>
      <c r="K382" s="1"/>
      <c r="L382" s="64"/>
      <c r="M382" s="6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9.5" customHeight="1" x14ac:dyDescent="0.3">
      <c r="A383" s="1"/>
      <c r="B383" s="1"/>
      <c r="C383" s="1"/>
      <c r="D383" s="1"/>
      <c r="E383" s="1"/>
      <c r="F383" s="1"/>
      <c r="G383" s="63"/>
      <c r="H383" s="1"/>
      <c r="I383" s="1"/>
      <c r="J383" s="1"/>
      <c r="K383" s="1"/>
      <c r="L383" s="64"/>
      <c r="M383" s="6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9.5" customHeight="1" x14ac:dyDescent="0.3">
      <c r="A384" s="1"/>
      <c r="B384" s="1"/>
      <c r="C384" s="1"/>
      <c r="D384" s="1"/>
      <c r="E384" s="1"/>
      <c r="F384" s="1"/>
      <c r="G384" s="63"/>
      <c r="H384" s="1"/>
      <c r="I384" s="1"/>
      <c r="J384" s="1"/>
      <c r="K384" s="1"/>
      <c r="L384" s="64"/>
      <c r="M384" s="6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9.5" customHeight="1" x14ac:dyDescent="0.3">
      <c r="A385" s="1"/>
      <c r="B385" s="1"/>
      <c r="C385" s="1"/>
      <c r="D385" s="1"/>
      <c r="E385" s="1"/>
      <c r="F385" s="1"/>
      <c r="G385" s="63"/>
      <c r="H385" s="1"/>
      <c r="I385" s="1"/>
      <c r="J385" s="1"/>
      <c r="K385" s="1"/>
      <c r="L385" s="64"/>
      <c r="M385" s="6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9.5" customHeight="1" x14ac:dyDescent="0.3">
      <c r="A386" s="1"/>
      <c r="B386" s="1"/>
      <c r="C386" s="1"/>
      <c r="D386" s="1"/>
      <c r="E386" s="1"/>
      <c r="F386" s="1"/>
      <c r="G386" s="63"/>
      <c r="H386" s="1"/>
      <c r="I386" s="1"/>
      <c r="J386" s="1"/>
      <c r="K386" s="1"/>
      <c r="L386" s="64"/>
      <c r="M386" s="6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9.5" customHeight="1" x14ac:dyDescent="0.3">
      <c r="A387" s="1"/>
      <c r="B387" s="1"/>
      <c r="C387" s="1"/>
      <c r="D387" s="1"/>
      <c r="E387" s="1"/>
      <c r="F387" s="1"/>
      <c r="G387" s="63"/>
      <c r="H387" s="1"/>
      <c r="I387" s="1"/>
      <c r="J387" s="1"/>
      <c r="K387" s="1"/>
      <c r="L387" s="64"/>
      <c r="M387" s="6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9.5" customHeight="1" x14ac:dyDescent="0.3">
      <c r="A388" s="1"/>
      <c r="B388" s="1"/>
      <c r="C388" s="1"/>
      <c r="D388" s="1"/>
      <c r="E388" s="1"/>
      <c r="F388" s="1"/>
      <c r="G388" s="63"/>
      <c r="H388" s="1"/>
      <c r="I388" s="1"/>
      <c r="J388" s="1"/>
      <c r="K388" s="1"/>
      <c r="L388" s="64"/>
      <c r="M388" s="6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9.5" customHeight="1" x14ac:dyDescent="0.3">
      <c r="A389" s="1"/>
      <c r="B389" s="1"/>
      <c r="C389" s="1"/>
      <c r="D389" s="1"/>
      <c r="E389" s="1"/>
      <c r="F389" s="1"/>
      <c r="G389" s="63"/>
      <c r="H389" s="1"/>
      <c r="I389" s="1"/>
      <c r="J389" s="1"/>
      <c r="K389" s="1"/>
      <c r="L389" s="64"/>
      <c r="M389" s="6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9.5" customHeight="1" x14ac:dyDescent="0.3">
      <c r="A390" s="1"/>
      <c r="B390" s="1"/>
      <c r="C390" s="1"/>
      <c r="D390" s="1"/>
      <c r="E390" s="1"/>
      <c r="F390" s="1"/>
      <c r="G390" s="63"/>
      <c r="H390" s="1"/>
      <c r="I390" s="1"/>
      <c r="J390" s="1"/>
      <c r="K390" s="1"/>
      <c r="L390" s="64"/>
      <c r="M390" s="6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9.5" customHeight="1" x14ac:dyDescent="0.3">
      <c r="A391" s="1"/>
      <c r="B391" s="1"/>
      <c r="C391" s="1"/>
      <c r="D391" s="1"/>
      <c r="E391" s="1"/>
      <c r="F391" s="1"/>
      <c r="G391" s="63"/>
      <c r="H391" s="1"/>
      <c r="I391" s="1"/>
      <c r="J391" s="1"/>
      <c r="K391" s="1"/>
      <c r="L391" s="64"/>
      <c r="M391" s="6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9.5" customHeight="1" x14ac:dyDescent="0.3">
      <c r="A392" s="1"/>
      <c r="B392" s="1"/>
      <c r="C392" s="1"/>
      <c r="D392" s="1"/>
      <c r="E392" s="1"/>
      <c r="F392" s="1"/>
      <c r="G392" s="63"/>
      <c r="H392" s="1"/>
      <c r="I392" s="1"/>
      <c r="J392" s="1"/>
      <c r="K392" s="1"/>
      <c r="L392" s="64"/>
      <c r="M392" s="6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9.5" customHeight="1" x14ac:dyDescent="0.3">
      <c r="A393" s="1"/>
      <c r="B393" s="1"/>
      <c r="C393" s="1"/>
      <c r="D393" s="1"/>
      <c r="E393" s="1"/>
      <c r="F393" s="1"/>
      <c r="G393" s="63"/>
      <c r="H393" s="1"/>
      <c r="I393" s="1"/>
      <c r="J393" s="1"/>
      <c r="K393" s="1"/>
      <c r="L393" s="64"/>
      <c r="M393" s="6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9.5" customHeight="1" x14ac:dyDescent="0.3">
      <c r="A394" s="1"/>
      <c r="B394" s="1"/>
      <c r="C394" s="1"/>
      <c r="D394" s="1"/>
      <c r="E394" s="1"/>
      <c r="F394" s="1"/>
      <c r="G394" s="63"/>
      <c r="H394" s="1"/>
      <c r="I394" s="1"/>
      <c r="J394" s="1"/>
      <c r="K394" s="1"/>
      <c r="L394" s="64"/>
      <c r="M394" s="6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9.5" customHeight="1" x14ac:dyDescent="0.3">
      <c r="A395" s="1"/>
      <c r="B395" s="1"/>
      <c r="C395" s="1"/>
      <c r="D395" s="1"/>
      <c r="E395" s="1"/>
      <c r="F395" s="1"/>
      <c r="G395" s="63"/>
      <c r="H395" s="1"/>
      <c r="I395" s="1"/>
      <c r="J395" s="1"/>
      <c r="K395" s="1"/>
      <c r="L395" s="64"/>
      <c r="M395" s="6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9.5" customHeight="1" x14ac:dyDescent="0.3">
      <c r="A396" s="1"/>
      <c r="B396" s="1"/>
      <c r="C396" s="1"/>
      <c r="D396" s="1"/>
      <c r="E396" s="1"/>
      <c r="F396" s="1"/>
      <c r="G396" s="63"/>
      <c r="H396" s="1"/>
      <c r="I396" s="1"/>
      <c r="J396" s="1"/>
      <c r="K396" s="1"/>
      <c r="L396" s="64"/>
      <c r="M396" s="6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9.5" customHeight="1" x14ac:dyDescent="0.3">
      <c r="A397" s="1"/>
      <c r="B397" s="1"/>
      <c r="C397" s="1"/>
      <c r="D397" s="1"/>
      <c r="E397" s="1"/>
      <c r="F397" s="1"/>
      <c r="G397" s="63"/>
      <c r="H397" s="1"/>
      <c r="I397" s="1"/>
      <c r="J397" s="1"/>
      <c r="K397" s="1"/>
      <c r="L397" s="64"/>
      <c r="M397" s="6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9.5" customHeight="1" x14ac:dyDescent="0.3">
      <c r="A398" s="1"/>
      <c r="B398" s="1"/>
      <c r="C398" s="1"/>
      <c r="D398" s="1"/>
      <c r="E398" s="1"/>
      <c r="F398" s="1"/>
      <c r="G398" s="63"/>
      <c r="H398" s="1"/>
      <c r="I398" s="1"/>
      <c r="J398" s="1"/>
      <c r="K398" s="1"/>
      <c r="L398" s="64"/>
      <c r="M398" s="6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9.5" customHeight="1" x14ac:dyDescent="0.3">
      <c r="A399" s="1"/>
      <c r="B399" s="1"/>
      <c r="C399" s="1"/>
      <c r="D399" s="1"/>
      <c r="E399" s="1"/>
      <c r="F399" s="1"/>
      <c r="G399" s="63"/>
      <c r="H399" s="1"/>
      <c r="I399" s="1"/>
      <c r="J399" s="1"/>
      <c r="K399" s="1"/>
      <c r="L399" s="64"/>
      <c r="M399" s="6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9.5" customHeight="1" x14ac:dyDescent="0.3">
      <c r="A400" s="1"/>
      <c r="B400" s="1"/>
      <c r="C400" s="1"/>
      <c r="D400" s="1"/>
      <c r="E400" s="1"/>
      <c r="F400" s="1"/>
      <c r="G400" s="63"/>
      <c r="H400" s="1"/>
      <c r="I400" s="1"/>
      <c r="J400" s="1"/>
      <c r="K400" s="1"/>
      <c r="L400" s="64"/>
      <c r="M400" s="6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9.5" customHeight="1" x14ac:dyDescent="0.3">
      <c r="A401" s="1"/>
      <c r="B401" s="1"/>
      <c r="C401" s="1"/>
      <c r="D401" s="1"/>
      <c r="E401" s="1"/>
      <c r="F401" s="1"/>
      <c r="G401" s="63"/>
      <c r="H401" s="1"/>
      <c r="I401" s="1"/>
      <c r="J401" s="1"/>
      <c r="K401" s="1"/>
      <c r="L401" s="64"/>
      <c r="M401" s="6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9.5" customHeight="1" x14ac:dyDescent="0.3">
      <c r="A402" s="1"/>
      <c r="B402" s="1"/>
      <c r="C402" s="1"/>
      <c r="D402" s="1"/>
      <c r="E402" s="1"/>
      <c r="F402" s="1"/>
      <c r="G402" s="63"/>
      <c r="H402" s="1"/>
      <c r="I402" s="1"/>
      <c r="J402" s="1"/>
      <c r="K402" s="1"/>
      <c r="L402" s="64"/>
      <c r="M402" s="6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9.5" customHeight="1" x14ac:dyDescent="0.3">
      <c r="A403" s="1"/>
      <c r="B403" s="1"/>
      <c r="C403" s="1"/>
      <c r="D403" s="1"/>
      <c r="E403" s="1"/>
      <c r="F403" s="1"/>
      <c r="G403" s="63"/>
      <c r="H403" s="1"/>
      <c r="I403" s="1"/>
      <c r="J403" s="1"/>
      <c r="K403" s="1"/>
      <c r="L403" s="64"/>
      <c r="M403" s="6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9.5" customHeight="1" x14ac:dyDescent="0.3">
      <c r="A404" s="1"/>
      <c r="B404" s="1"/>
      <c r="C404" s="1"/>
      <c r="D404" s="1"/>
      <c r="E404" s="1"/>
      <c r="F404" s="1"/>
      <c r="G404" s="63"/>
      <c r="H404" s="1"/>
      <c r="I404" s="1"/>
      <c r="J404" s="1"/>
      <c r="K404" s="1"/>
      <c r="L404" s="64"/>
      <c r="M404" s="6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9.5" customHeight="1" x14ac:dyDescent="0.3">
      <c r="A405" s="1"/>
      <c r="B405" s="1"/>
      <c r="C405" s="1"/>
      <c r="D405" s="1"/>
      <c r="E405" s="1"/>
      <c r="F405" s="1"/>
      <c r="G405" s="63"/>
      <c r="H405" s="1"/>
      <c r="I405" s="1"/>
      <c r="J405" s="1"/>
      <c r="K405" s="1"/>
      <c r="L405" s="64"/>
      <c r="M405" s="6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9.5" customHeight="1" x14ac:dyDescent="0.3">
      <c r="A406" s="1"/>
      <c r="B406" s="1"/>
      <c r="C406" s="1"/>
      <c r="D406" s="1"/>
      <c r="E406" s="1"/>
      <c r="F406" s="1"/>
      <c r="G406" s="63"/>
      <c r="H406" s="1"/>
      <c r="I406" s="1"/>
      <c r="J406" s="1"/>
      <c r="K406" s="1"/>
      <c r="L406" s="64"/>
      <c r="M406" s="6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9.5" customHeight="1" x14ac:dyDescent="0.3">
      <c r="A407" s="1"/>
      <c r="B407" s="1"/>
      <c r="C407" s="1"/>
      <c r="D407" s="1"/>
      <c r="E407" s="1"/>
      <c r="F407" s="1"/>
      <c r="G407" s="63"/>
      <c r="H407" s="1"/>
      <c r="I407" s="1"/>
      <c r="J407" s="1"/>
      <c r="K407" s="1"/>
      <c r="L407" s="64"/>
      <c r="M407" s="6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9.5" customHeight="1" x14ac:dyDescent="0.3">
      <c r="A408" s="1"/>
      <c r="B408" s="1"/>
      <c r="C408" s="1"/>
      <c r="D408" s="1"/>
      <c r="E408" s="1"/>
      <c r="F408" s="1"/>
      <c r="G408" s="63"/>
      <c r="H408" s="1"/>
      <c r="I408" s="1"/>
      <c r="J408" s="1"/>
      <c r="K408" s="1"/>
      <c r="L408" s="64"/>
      <c r="M408" s="6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9.5" customHeight="1" x14ac:dyDescent="0.3">
      <c r="A409" s="1"/>
      <c r="B409" s="1"/>
      <c r="C409" s="1"/>
      <c r="D409" s="1"/>
      <c r="E409" s="1"/>
      <c r="F409" s="1"/>
      <c r="G409" s="63"/>
      <c r="H409" s="1"/>
      <c r="I409" s="1"/>
      <c r="J409" s="1"/>
      <c r="K409" s="1"/>
      <c r="L409" s="64"/>
      <c r="M409" s="6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9.5" customHeight="1" x14ac:dyDescent="0.3">
      <c r="A410" s="1"/>
      <c r="B410" s="1"/>
      <c r="C410" s="1"/>
      <c r="D410" s="1"/>
      <c r="E410" s="1"/>
      <c r="F410" s="1"/>
      <c r="G410" s="63"/>
      <c r="H410" s="1"/>
      <c r="I410" s="1"/>
      <c r="J410" s="1"/>
      <c r="K410" s="1"/>
      <c r="L410" s="64"/>
      <c r="M410" s="6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9.5" customHeight="1" x14ac:dyDescent="0.3">
      <c r="A411" s="1"/>
      <c r="B411" s="1"/>
      <c r="C411" s="1"/>
      <c r="D411" s="1"/>
      <c r="E411" s="1"/>
      <c r="F411" s="1"/>
      <c r="G411" s="63"/>
      <c r="H411" s="1"/>
      <c r="I411" s="1"/>
      <c r="J411" s="1"/>
      <c r="K411" s="1"/>
      <c r="L411" s="64"/>
      <c r="M411" s="6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9.5" customHeight="1" x14ac:dyDescent="0.3">
      <c r="A412" s="1"/>
      <c r="B412" s="1"/>
      <c r="C412" s="1"/>
      <c r="D412" s="1"/>
      <c r="E412" s="1"/>
      <c r="F412" s="1"/>
      <c r="G412" s="63"/>
      <c r="H412" s="1"/>
      <c r="I412" s="1"/>
      <c r="J412" s="1"/>
      <c r="K412" s="1"/>
      <c r="L412" s="64"/>
      <c r="M412" s="6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9.5" customHeight="1" x14ac:dyDescent="0.3">
      <c r="A413" s="1"/>
      <c r="B413" s="1"/>
      <c r="C413" s="1"/>
      <c r="D413" s="1"/>
      <c r="E413" s="1"/>
      <c r="F413" s="1"/>
      <c r="G413" s="63"/>
      <c r="H413" s="1"/>
      <c r="I413" s="1"/>
      <c r="J413" s="1"/>
      <c r="K413" s="1"/>
      <c r="L413" s="64"/>
      <c r="M413" s="6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9.5" customHeight="1" x14ac:dyDescent="0.3">
      <c r="A414" s="1"/>
      <c r="B414" s="1"/>
      <c r="C414" s="1"/>
      <c r="D414" s="1"/>
      <c r="E414" s="1"/>
      <c r="F414" s="1"/>
      <c r="G414" s="63"/>
      <c r="H414" s="1"/>
      <c r="I414" s="1"/>
      <c r="J414" s="1"/>
      <c r="K414" s="1"/>
      <c r="L414" s="64"/>
      <c r="M414" s="6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9.5" customHeight="1" x14ac:dyDescent="0.3">
      <c r="A415" s="1"/>
      <c r="B415" s="1"/>
      <c r="C415" s="1"/>
      <c r="D415" s="1"/>
      <c r="E415" s="1"/>
      <c r="F415" s="1"/>
      <c r="G415" s="63"/>
      <c r="H415" s="1"/>
      <c r="I415" s="1"/>
      <c r="J415" s="1"/>
      <c r="K415" s="1"/>
      <c r="L415" s="64"/>
      <c r="M415" s="6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9.5" customHeight="1" x14ac:dyDescent="0.3">
      <c r="A416" s="1"/>
      <c r="B416" s="1"/>
      <c r="C416" s="1"/>
      <c r="D416" s="1"/>
      <c r="E416" s="1"/>
      <c r="F416" s="1"/>
      <c r="G416" s="63"/>
      <c r="H416" s="1"/>
      <c r="I416" s="1"/>
      <c r="J416" s="1"/>
      <c r="K416" s="1"/>
      <c r="L416" s="64"/>
      <c r="M416" s="6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9.5" customHeight="1" x14ac:dyDescent="0.3">
      <c r="A417" s="1"/>
      <c r="B417" s="1"/>
      <c r="C417" s="1"/>
      <c r="D417" s="1"/>
      <c r="E417" s="1"/>
      <c r="F417" s="1"/>
      <c r="G417" s="63"/>
      <c r="H417" s="1"/>
      <c r="I417" s="1"/>
      <c r="J417" s="1"/>
      <c r="K417" s="1"/>
      <c r="L417" s="64"/>
      <c r="M417" s="6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9.5" customHeight="1" x14ac:dyDescent="0.3">
      <c r="A418" s="1"/>
      <c r="B418" s="1"/>
      <c r="C418" s="1"/>
      <c r="D418" s="1"/>
      <c r="E418" s="1"/>
      <c r="F418" s="1"/>
      <c r="G418" s="63"/>
      <c r="H418" s="1"/>
      <c r="I418" s="1"/>
      <c r="J418" s="1"/>
      <c r="K418" s="1"/>
      <c r="L418" s="64"/>
      <c r="M418" s="6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9.5" customHeight="1" x14ac:dyDescent="0.3">
      <c r="A419" s="1"/>
      <c r="B419" s="1"/>
      <c r="C419" s="1"/>
      <c r="D419" s="1"/>
      <c r="E419" s="1"/>
      <c r="F419" s="1"/>
      <c r="G419" s="63"/>
      <c r="H419" s="1"/>
      <c r="I419" s="1"/>
      <c r="J419" s="1"/>
      <c r="K419" s="1"/>
      <c r="L419" s="64"/>
      <c r="M419" s="6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9.5" customHeight="1" x14ac:dyDescent="0.3">
      <c r="A420" s="1"/>
      <c r="B420" s="1"/>
      <c r="C420" s="1"/>
      <c r="D420" s="1"/>
      <c r="E420" s="1"/>
      <c r="F420" s="1"/>
      <c r="G420" s="63"/>
      <c r="H420" s="1"/>
      <c r="I420" s="1"/>
      <c r="J420" s="1"/>
      <c r="K420" s="1"/>
      <c r="L420" s="64"/>
      <c r="M420" s="6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9.5" customHeight="1" x14ac:dyDescent="0.3">
      <c r="A421" s="1"/>
      <c r="B421" s="1"/>
      <c r="C421" s="1"/>
      <c r="D421" s="1"/>
      <c r="E421" s="1"/>
      <c r="F421" s="1"/>
      <c r="G421" s="63"/>
      <c r="H421" s="1"/>
      <c r="I421" s="1"/>
      <c r="J421" s="1"/>
      <c r="K421" s="1"/>
      <c r="L421" s="64"/>
      <c r="M421" s="6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9.5" customHeight="1" x14ac:dyDescent="0.3">
      <c r="A422" s="1"/>
      <c r="B422" s="1"/>
      <c r="C422" s="1"/>
      <c r="D422" s="1"/>
      <c r="E422" s="1"/>
      <c r="F422" s="1"/>
      <c r="G422" s="63"/>
      <c r="H422" s="1"/>
      <c r="I422" s="1"/>
      <c r="J422" s="1"/>
      <c r="K422" s="1"/>
      <c r="L422" s="64"/>
      <c r="M422" s="6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9.5" customHeight="1" x14ac:dyDescent="0.3">
      <c r="A423" s="1"/>
      <c r="B423" s="1"/>
      <c r="C423" s="1"/>
      <c r="D423" s="1"/>
      <c r="E423" s="1"/>
      <c r="F423" s="1"/>
      <c r="G423" s="63"/>
      <c r="H423" s="1"/>
      <c r="I423" s="1"/>
      <c r="J423" s="1"/>
      <c r="K423" s="1"/>
      <c r="L423" s="64"/>
      <c r="M423" s="6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9.5" customHeight="1" x14ac:dyDescent="0.3">
      <c r="A424" s="1"/>
      <c r="B424" s="1"/>
      <c r="C424" s="1"/>
      <c r="D424" s="1"/>
      <c r="E424" s="1"/>
      <c r="F424" s="1"/>
      <c r="G424" s="63"/>
      <c r="H424" s="1"/>
      <c r="I424" s="1"/>
      <c r="J424" s="1"/>
      <c r="K424" s="1"/>
      <c r="L424" s="64"/>
      <c r="M424" s="6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9.5" customHeight="1" x14ac:dyDescent="0.3">
      <c r="A425" s="1"/>
      <c r="B425" s="1"/>
      <c r="C425" s="1"/>
      <c r="D425" s="1"/>
      <c r="E425" s="1"/>
      <c r="F425" s="1"/>
      <c r="G425" s="63"/>
      <c r="H425" s="1"/>
      <c r="I425" s="1"/>
      <c r="J425" s="1"/>
      <c r="K425" s="1"/>
      <c r="L425" s="64"/>
      <c r="M425" s="6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9.5" customHeight="1" x14ac:dyDescent="0.3">
      <c r="A426" s="1"/>
      <c r="B426" s="1"/>
      <c r="C426" s="1"/>
      <c r="D426" s="1"/>
      <c r="E426" s="1"/>
      <c r="F426" s="1"/>
      <c r="G426" s="63"/>
      <c r="H426" s="1"/>
      <c r="I426" s="1"/>
      <c r="J426" s="1"/>
      <c r="K426" s="1"/>
      <c r="L426" s="64"/>
      <c r="M426" s="6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9.5" customHeight="1" x14ac:dyDescent="0.3">
      <c r="A427" s="1"/>
      <c r="B427" s="1"/>
      <c r="C427" s="1"/>
      <c r="D427" s="1"/>
      <c r="E427" s="1"/>
      <c r="F427" s="1"/>
      <c r="G427" s="63"/>
      <c r="H427" s="1"/>
      <c r="I427" s="1"/>
      <c r="J427" s="1"/>
      <c r="K427" s="1"/>
      <c r="L427" s="64"/>
      <c r="M427" s="6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9.5" customHeight="1" x14ac:dyDescent="0.3">
      <c r="A428" s="1"/>
      <c r="B428" s="1"/>
      <c r="C428" s="1"/>
      <c r="D428" s="1"/>
      <c r="E428" s="1"/>
      <c r="F428" s="1"/>
      <c r="G428" s="63"/>
      <c r="H428" s="1"/>
      <c r="I428" s="1"/>
      <c r="J428" s="1"/>
      <c r="K428" s="1"/>
      <c r="L428" s="64"/>
      <c r="M428" s="6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9.5" customHeight="1" x14ac:dyDescent="0.3">
      <c r="A429" s="1"/>
      <c r="B429" s="1"/>
      <c r="C429" s="1"/>
      <c r="D429" s="1"/>
      <c r="E429" s="1"/>
      <c r="F429" s="1"/>
      <c r="G429" s="63"/>
      <c r="H429" s="1"/>
      <c r="I429" s="1"/>
      <c r="J429" s="1"/>
      <c r="K429" s="1"/>
      <c r="L429" s="64"/>
      <c r="M429" s="6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9.5" customHeight="1" x14ac:dyDescent="0.3">
      <c r="A430" s="1"/>
      <c r="B430" s="1"/>
      <c r="C430" s="1"/>
      <c r="D430" s="1"/>
      <c r="E430" s="1"/>
      <c r="F430" s="1"/>
      <c r="G430" s="63"/>
      <c r="H430" s="1"/>
      <c r="I430" s="1"/>
      <c r="J430" s="1"/>
      <c r="K430" s="1"/>
      <c r="L430" s="64"/>
      <c r="M430" s="6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9.5" customHeight="1" x14ac:dyDescent="0.3">
      <c r="A431" s="1"/>
      <c r="B431" s="1"/>
      <c r="C431" s="1"/>
      <c r="D431" s="1"/>
      <c r="E431" s="1"/>
      <c r="F431" s="1"/>
      <c r="G431" s="63"/>
      <c r="H431" s="1"/>
      <c r="I431" s="1"/>
      <c r="J431" s="1"/>
      <c r="K431" s="1"/>
      <c r="L431" s="64"/>
      <c r="M431" s="6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9.5" customHeight="1" x14ac:dyDescent="0.3">
      <c r="A432" s="1"/>
      <c r="B432" s="1"/>
      <c r="C432" s="1"/>
      <c r="D432" s="1"/>
      <c r="E432" s="1"/>
      <c r="F432" s="1"/>
      <c r="G432" s="63"/>
      <c r="H432" s="1"/>
      <c r="I432" s="1"/>
      <c r="J432" s="1"/>
      <c r="K432" s="1"/>
      <c r="L432" s="64"/>
      <c r="M432" s="6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9.5" customHeight="1" x14ac:dyDescent="0.3">
      <c r="A433" s="1"/>
      <c r="B433" s="1"/>
      <c r="C433" s="1"/>
      <c r="D433" s="1"/>
      <c r="E433" s="1"/>
      <c r="F433" s="1"/>
      <c r="G433" s="63"/>
      <c r="H433" s="1"/>
      <c r="I433" s="1"/>
      <c r="J433" s="1"/>
      <c r="K433" s="1"/>
      <c r="L433" s="64"/>
      <c r="M433" s="6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9.5" customHeight="1" x14ac:dyDescent="0.3">
      <c r="A434" s="1"/>
      <c r="B434" s="1"/>
      <c r="C434" s="1"/>
      <c r="D434" s="1"/>
      <c r="E434" s="1"/>
      <c r="F434" s="1"/>
      <c r="G434" s="63"/>
      <c r="H434" s="1"/>
      <c r="I434" s="1"/>
      <c r="J434" s="1"/>
      <c r="K434" s="1"/>
      <c r="L434" s="64"/>
      <c r="M434" s="6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9.5" customHeight="1" x14ac:dyDescent="0.3">
      <c r="A435" s="1"/>
      <c r="B435" s="1"/>
      <c r="C435" s="1"/>
      <c r="D435" s="1"/>
      <c r="E435" s="1"/>
      <c r="F435" s="1"/>
      <c r="G435" s="63"/>
      <c r="H435" s="1"/>
      <c r="I435" s="1"/>
      <c r="J435" s="1"/>
      <c r="K435" s="1"/>
      <c r="L435" s="64"/>
      <c r="M435" s="6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9.5" customHeight="1" x14ac:dyDescent="0.3">
      <c r="A436" s="1"/>
      <c r="B436" s="1"/>
      <c r="C436" s="1"/>
      <c r="D436" s="1"/>
      <c r="E436" s="1"/>
      <c r="F436" s="1"/>
      <c r="G436" s="63"/>
      <c r="H436" s="1"/>
      <c r="I436" s="1"/>
      <c r="J436" s="1"/>
      <c r="K436" s="1"/>
      <c r="L436" s="64"/>
      <c r="M436" s="6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9.5" customHeight="1" x14ac:dyDescent="0.3">
      <c r="A437" s="1"/>
      <c r="B437" s="1"/>
      <c r="C437" s="1"/>
      <c r="D437" s="1"/>
      <c r="E437" s="1"/>
      <c r="F437" s="1"/>
      <c r="G437" s="63"/>
      <c r="H437" s="1"/>
      <c r="I437" s="1"/>
      <c r="J437" s="1"/>
      <c r="K437" s="1"/>
      <c r="L437" s="64"/>
      <c r="M437" s="6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9.5" customHeight="1" x14ac:dyDescent="0.3">
      <c r="A438" s="1"/>
      <c r="B438" s="1"/>
      <c r="C438" s="1"/>
      <c r="D438" s="1"/>
      <c r="E438" s="1"/>
      <c r="F438" s="1"/>
      <c r="G438" s="63"/>
      <c r="H438" s="1"/>
      <c r="I438" s="1"/>
      <c r="J438" s="1"/>
      <c r="K438" s="1"/>
      <c r="L438" s="64"/>
      <c r="M438" s="6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9.5" customHeight="1" x14ac:dyDescent="0.3">
      <c r="A439" s="1"/>
      <c r="B439" s="1"/>
      <c r="C439" s="1"/>
      <c r="D439" s="1"/>
      <c r="E439" s="1"/>
      <c r="F439" s="1"/>
      <c r="G439" s="63"/>
      <c r="H439" s="1"/>
      <c r="I439" s="1"/>
      <c r="J439" s="1"/>
      <c r="K439" s="1"/>
      <c r="L439" s="64"/>
      <c r="M439" s="6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9.5" customHeight="1" x14ac:dyDescent="0.3">
      <c r="A440" s="1"/>
      <c r="B440" s="1"/>
      <c r="C440" s="1"/>
      <c r="D440" s="1"/>
      <c r="E440" s="1"/>
      <c r="F440" s="1"/>
      <c r="G440" s="63"/>
      <c r="H440" s="1"/>
      <c r="I440" s="1"/>
      <c r="J440" s="1"/>
      <c r="K440" s="1"/>
      <c r="L440" s="64"/>
      <c r="M440" s="6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9.5" customHeight="1" x14ac:dyDescent="0.3">
      <c r="A441" s="1"/>
      <c r="B441" s="1"/>
      <c r="C441" s="1"/>
      <c r="D441" s="1"/>
      <c r="E441" s="1"/>
      <c r="F441" s="1"/>
      <c r="G441" s="63"/>
      <c r="H441" s="1"/>
      <c r="I441" s="1"/>
      <c r="J441" s="1"/>
      <c r="K441" s="1"/>
      <c r="L441" s="64"/>
      <c r="M441" s="6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9.5" customHeight="1" x14ac:dyDescent="0.3">
      <c r="A442" s="1"/>
      <c r="B442" s="1"/>
      <c r="C442" s="1"/>
      <c r="D442" s="1"/>
      <c r="E442" s="1"/>
      <c r="F442" s="1"/>
      <c r="G442" s="63"/>
      <c r="H442" s="1"/>
      <c r="I442" s="1"/>
      <c r="J442" s="1"/>
      <c r="K442" s="1"/>
      <c r="L442" s="64"/>
      <c r="M442" s="6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9.5" customHeight="1" x14ac:dyDescent="0.3">
      <c r="A443" s="1"/>
      <c r="B443" s="1"/>
      <c r="C443" s="1"/>
      <c r="D443" s="1"/>
      <c r="E443" s="1"/>
      <c r="F443" s="1"/>
      <c r="G443" s="63"/>
      <c r="H443" s="1"/>
      <c r="I443" s="1"/>
      <c r="J443" s="1"/>
      <c r="K443" s="1"/>
      <c r="L443" s="64"/>
      <c r="M443" s="6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9.5" customHeight="1" x14ac:dyDescent="0.3">
      <c r="A444" s="1"/>
      <c r="B444" s="1"/>
      <c r="C444" s="1"/>
      <c r="D444" s="1"/>
      <c r="E444" s="1"/>
      <c r="F444" s="1"/>
      <c r="G444" s="63"/>
      <c r="H444" s="1"/>
      <c r="I444" s="1"/>
      <c r="J444" s="1"/>
      <c r="K444" s="1"/>
      <c r="L444" s="64"/>
      <c r="M444" s="6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9.5" customHeight="1" x14ac:dyDescent="0.3">
      <c r="A445" s="1"/>
      <c r="B445" s="1"/>
      <c r="C445" s="1"/>
      <c r="D445" s="1"/>
      <c r="E445" s="1"/>
      <c r="F445" s="1"/>
      <c r="G445" s="63"/>
      <c r="H445" s="1"/>
      <c r="I445" s="1"/>
      <c r="J445" s="1"/>
      <c r="K445" s="1"/>
      <c r="L445" s="64"/>
      <c r="M445" s="6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9.5" customHeight="1" x14ac:dyDescent="0.3">
      <c r="A446" s="1"/>
      <c r="B446" s="1"/>
      <c r="C446" s="1"/>
      <c r="D446" s="1"/>
      <c r="E446" s="1"/>
      <c r="F446" s="1"/>
      <c r="G446" s="63"/>
      <c r="H446" s="1"/>
      <c r="I446" s="1"/>
      <c r="J446" s="1"/>
      <c r="K446" s="1"/>
      <c r="L446" s="64"/>
      <c r="M446" s="6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9.5" customHeight="1" x14ac:dyDescent="0.3">
      <c r="A447" s="1"/>
      <c r="B447" s="1"/>
      <c r="C447" s="1"/>
      <c r="D447" s="1"/>
      <c r="E447" s="1"/>
      <c r="F447" s="1"/>
      <c r="G447" s="63"/>
      <c r="H447" s="1"/>
      <c r="I447" s="1"/>
      <c r="J447" s="1"/>
      <c r="K447" s="1"/>
      <c r="L447" s="64"/>
      <c r="M447" s="6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9.5" customHeight="1" x14ac:dyDescent="0.3">
      <c r="A448" s="1"/>
      <c r="B448" s="1"/>
      <c r="C448" s="1"/>
      <c r="D448" s="1"/>
      <c r="E448" s="1"/>
      <c r="F448" s="1"/>
      <c r="G448" s="63"/>
      <c r="H448" s="1"/>
      <c r="I448" s="1"/>
      <c r="J448" s="1"/>
      <c r="K448" s="1"/>
      <c r="L448" s="64"/>
      <c r="M448" s="6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9.5" customHeight="1" x14ac:dyDescent="0.3">
      <c r="A449" s="1"/>
      <c r="B449" s="1"/>
      <c r="C449" s="1"/>
      <c r="D449" s="1"/>
      <c r="E449" s="1"/>
      <c r="F449" s="1"/>
      <c r="G449" s="63"/>
      <c r="H449" s="1"/>
      <c r="I449" s="1"/>
      <c r="J449" s="1"/>
      <c r="K449" s="1"/>
      <c r="L449" s="64"/>
      <c r="M449" s="6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9.5" customHeight="1" x14ac:dyDescent="0.3">
      <c r="A450" s="1"/>
      <c r="B450" s="1"/>
      <c r="C450" s="1"/>
      <c r="D450" s="1"/>
      <c r="E450" s="1"/>
      <c r="F450" s="1"/>
      <c r="G450" s="63"/>
      <c r="H450" s="1"/>
      <c r="I450" s="1"/>
      <c r="J450" s="1"/>
      <c r="K450" s="1"/>
      <c r="L450" s="64"/>
      <c r="M450" s="6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9.5" customHeight="1" x14ac:dyDescent="0.3">
      <c r="A451" s="1"/>
      <c r="B451" s="1"/>
      <c r="C451" s="1"/>
      <c r="D451" s="1"/>
      <c r="E451" s="1"/>
      <c r="F451" s="1"/>
      <c r="G451" s="63"/>
      <c r="H451" s="1"/>
      <c r="I451" s="1"/>
      <c r="J451" s="1"/>
      <c r="K451" s="1"/>
      <c r="L451" s="64"/>
      <c r="M451" s="6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9.5" customHeight="1" x14ac:dyDescent="0.3">
      <c r="A452" s="1"/>
      <c r="B452" s="1"/>
      <c r="C452" s="1"/>
      <c r="D452" s="1"/>
      <c r="E452" s="1"/>
      <c r="F452" s="1"/>
      <c r="G452" s="63"/>
      <c r="H452" s="1"/>
      <c r="I452" s="1"/>
      <c r="J452" s="1"/>
      <c r="K452" s="1"/>
      <c r="L452" s="64"/>
      <c r="M452" s="6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9.5" customHeight="1" x14ac:dyDescent="0.3">
      <c r="A453" s="1"/>
      <c r="B453" s="1"/>
      <c r="C453" s="1"/>
      <c r="D453" s="1"/>
      <c r="E453" s="1"/>
      <c r="F453" s="1"/>
      <c r="G453" s="63"/>
      <c r="H453" s="1"/>
      <c r="I453" s="1"/>
      <c r="J453" s="1"/>
      <c r="K453" s="1"/>
      <c r="L453" s="64"/>
      <c r="M453" s="6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9.5" customHeight="1" x14ac:dyDescent="0.3">
      <c r="A454" s="1"/>
      <c r="B454" s="1"/>
      <c r="C454" s="1"/>
      <c r="D454" s="1"/>
      <c r="E454" s="1"/>
      <c r="F454" s="1"/>
      <c r="G454" s="63"/>
      <c r="H454" s="1"/>
      <c r="I454" s="1"/>
      <c r="J454" s="1"/>
      <c r="K454" s="1"/>
      <c r="L454" s="64"/>
      <c r="M454" s="6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9.5" customHeight="1" x14ac:dyDescent="0.3">
      <c r="A455" s="1"/>
      <c r="B455" s="1"/>
      <c r="C455" s="1"/>
      <c r="D455" s="1"/>
      <c r="E455" s="1"/>
      <c r="F455" s="1"/>
      <c r="G455" s="63"/>
      <c r="H455" s="1"/>
      <c r="I455" s="1"/>
      <c r="J455" s="1"/>
      <c r="K455" s="1"/>
      <c r="L455" s="64"/>
      <c r="M455" s="6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9.5" customHeight="1" x14ac:dyDescent="0.3">
      <c r="A456" s="1"/>
      <c r="B456" s="1"/>
      <c r="C456" s="1"/>
      <c r="D456" s="1"/>
      <c r="E456" s="1"/>
      <c r="F456" s="1"/>
      <c r="G456" s="63"/>
      <c r="H456" s="1"/>
      <c r="I456" s="1"/>
      <c r="J456" s="1"/>
      <c r="K456" s="1"/>
      <c r="L456" s="64"/>
      <c r="M456" s="6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9.5" customHeight="1" x14ac:dyDescent="0.3">
      <c r="A457" s="1"/>
      <c r="B457" s="1"/>
      <c r="C457" s="1"/>
      <c r="D457" s="1"/>
      <c r="E457" s="1"/>
      <c r="F457" s="1"/>
      <c r="G457" s="63"/>
      <c r="H457" s="1"/>
      <c r="I457" s="1"/>
      <c r="J457" s="1"/>
      <c r="K457" s="1"/>
      <c r="L457" s="64"/>
      <c r="M457" s="6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9.5" customHeight="1" x14ac:dyDescent="0.3">
      <c r="A458" s="1"/>
      <c r="B458" s="1"/>
      <c r="C458" s="1"/>
      <c r="D458" s="1"/>
      <c r="E458" s="1"/>
      <c r="F458" s="1"/>
      <c r="G458" s="63"/>
      <c r="H458" s="1"/>
      <c r="I458" s="1"/>
      <c r="J458" s="1"/>
      <c r="K458" s="1"/>
      <c r="L458" s="64"/>
      <c r="M458" s="6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9.5" customHeight="1" x14ac:dyDescent="0.3">
      <c r="A459" s="1"/>
      <c r="B459" s="1"/>
      <c r="C459" s="1"/>
      <c r="D459" s="1"/>
      <c r="E459" s="1"/>
      <c r="F459" s="1"/>
      <c r="G459" s="63"/>
      <c r="H459" s="1"/>
      <c r="I459" s="1"/>
      <c r="J459" s="1"/>
      <c r="K459" s="1"/>
      <c r="L459" s="64"/>
      <c r="M459" s="6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9.5" customHeight="1" x14ac:dyDescent="0.3">
      <c r="A460" s="1"/>
      <c r="B460" s="1"/>
      <c r="C460" s="1"/>
      <c r="D460" s="1"/>
      <c r="E460" s="1"/>
      <c r="F460" s="1"/>
      <c r="G460" s="63"/>
      <c r="H460" s="1"/>
      <c r="I460" s="1"/>
      <c r="J460" s="1"/>
      <c r="K460" s="1"/>
      <c r="L460" s="64"/>
      <c r="M460" s="6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9.5" customHeight="1" x14ac:dyDescent="0.3">
      <c r="A461" s="1"/>
      <c r="B461" s="1"/>
      <c r="C461" s="1"/>
      <c r="D461" s="1"/>
      <c r="E461" s="1"/>
      <c r="F461" s="1"/>
      <c r="G461" s="63"/>
      <c r="H461" s="1"/>
      <c r="I461" s="1"/>
      <c r="J461" s="1"/>
      <c r="K461" s="1"/>
      <c r="L461" s="64"/>
      <c r="M461" s="6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9.5" customHeight="1" x14ac:dyDescent="0.3">
      <c r="A462" s="1"/>
      <c r="B462" s="1"/>
      <c r="C462" s="1"/>
      <c r="D462" s="1"/>
      <c r="E462" s="1"/>
      <c r="F462" s="1"/>
      <c r="G462" s="63"/>
      <c r="H462" s="1"/>
      <c r="I462" s="1"/>
      <c r="J462" s="1"/>
      <c r="K462" s="1"/>
      <c r="L462" s="64"/>
      <c r="M462" s="6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9.5" customHeight="1" x14ac:dyDescent="0.3">
      <c r="A463" s="1"/>
      <c r="B463" s="1"/>
      <c r="C463" s="1"/>
      <c r="D463" s="1"/>
      <c r="E463" s="1"/>
      <c r="F463" s="1"/>
      <c r="G463" s="63"/>
      <c r="H463" s="1"/>
      <c r="I463" s="1"/>
      <c r="J463" s="1"/>
      <c r="K463" s="1"/>
      <c r="L463" s="64"/>
      <c r="M463" s="6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9.5" customHeight="1" x14ac:dyDescent="0.3">
      <c r="A464" s="1"/>
      <c r="B464" s="1"/>
      <c r="C464" s="1"/>
      <c r="D464" s="1"/>
      <c r="E464" s="1"/>
      <c r="F464" s="1"/>
      <c r="G464" s="63"/>
      <c r="H464" s="1"/>
      <c r="I464" s="1"/>
      <c r="J464" s="1"/>
      <c r="K464" s="1"/>
      <c r="L464" s="64"/>
      <c r="M464" s="6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9.5" customHeight="1" x14ac:dyDescent="0.3">
      <c r="A465" s="1"/>
      <c r="B465" s="1"/>
      <c r="C465" s="1"/>
      <c r="D465" s="1"/>
      <c r="E465" s="1"/>
      <c r="F465" s="1"/>
      <c r="G465" s="63"/>
      <c r="H465" s="1"/>
      <c r="I465" s="1"/>
      <c r="J465" s="1"/>
      <c r="K465" s="1"/>
      <c r="L465" s="64"/>
      <c r="M465" s="6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9.5" customHeight="1" x14ac:dyDescent="0.3">
      <c r="A466" s="1"/>
      <c r="B466" s="1"/>
      <c r="C466" s="1"/>
      <c r="D466" s="1"/>
      <c r="E466" s="1"/>
      <c r="F466" s="1"/>
      <c r="G466" s="63"/>
      <c r="H466" s="1"/>
      <c r="I466" s="1"/>
      <c r="J466" s="1"/>
      <c r="K466" s="1"/>
      <c r="L466" s="64"/>
      <c r="M466" s="6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9.5" customHeight="1" x14ac:dyDescent="0.3">
      <c r="A467" s="1"/>
      <c r="B467" s="1"/>
      <c r="C467" s="1"/>
      <c r="D467" s="1"/>
      <c r="E467" s="1"/>
      <c r="F467" s="1"/>
      <c r="G467" s="63"/>
      <c r="H467" s="1"/>
      <c r="I467" s="1"/>
      <c r="J467" s="1"/>
      <c r="K467" s="1"/>
      <c r="L467" s="64"/>
      <c r="M467" s="6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9.5" customHeight="1" x14ac:dyDescent="0.3">
      <c r="A468" s="1"/>
      <c r="B468" s="1"/>
      <c r="C468" s="1"/>
      <c r="D468" s="1"/>
      <c r="E468" s="1"/>
      <c r="F468" s="1"/>
      <c r="G468" s="63"/>
      <c r="H468" s="1"/>
      <c r="I468" s="1"/>
      <c r="J468" s="1"/>
      <c r="K468" s="1"/>
      <c r="L468" s="64"/>
      <c r="M468" s="6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9.5" customHeight="1" x14ac:dyDescent="0.3">
      <c r="A469" s="1"/>
      <c r="B469" s="1"/>
      <c r="C469" s="1"/>
      <c r="D469" s="1"/>
      <c r="E469" s="1"/>
      <c r="F469" s="1"/>
      <c r="G469" s="63"/>
      <c r="H469" s="1"/>
      <c r="I469" s="1"/>
      <c r="J469" s="1"/>
      <c r="K469" s="1"/>
      <c r="L469" s="64"/>
      <c r="M469" s="6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9.5" customHeight="1" x14ac:dyDescent="0.3">
      <c r="A470" s="1"/>
      <c r="B470" s="1"/>
      <c r="C470" s="1"/>
      <c r="D470" s="1"/>
      <c r="E470" s="1"/>
      <c r="F470" s="1"/>
      <c r="G470" s="63"/>
      <c r="H470" s="1"/>
      <c r="I470" s="1"/>
      <c r="J470" s="1"/>
      <c r="K470" s="1"/>
      <c r="L470" s="64"/>
      <c r="M470" s="6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9.5" customHeight="1" x14ac:dyDescent="0.3">
      <c r="A471" s="1"/>
      <c r="B471" s="1"/>
      <c r="C471" s="1"/>
      <c r="D471" s="1"/>
      <c r="E471" s="1"/>
      <c r="F471" s="1"/>
      <c r="G471" s="63"/>
      <c r="H471" s="1"/>
      <c r="I471" s="1"/>
      <c r="J471" s="1"/>
      <c r="K471" s="1"/>
      <c r="L471" s="64"/>
      <c r="M471" s="6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9.5" customHeight="1" x14ac:dyDescent="0.3">
      <c r="A472" s="1"/>
      <c r="B472" s="1"/>
      <c r="C472" s="1"/>
      <c r="D472" s="1"/>
      <c r="E472" s="1"/>
      <c r="F472" s="1"/>
      <c r="G472" s="63"/>
      <c r="H472" s="1"/>
      <c r="I472" s="1"/>
      <c r="J472" s="1"/>
      <c r="K472" s="1"/>
      <c r="L472" s="64"/>
      <c r="M472" s="6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9.5" customHeight="1" x14ac:dyDescent="0.3">
      <c r="A473" s="1"/>
      <c r="B473" s="1"/>
      <c r="C473" s="1"/>
      <c r="D473" s="1"/>
      <c r="E473" s="1"/>
      <c r="F473" s="1"/>
      <c r="G473" s="63"/>
      <c r="H473" s="1"/>
      <c r="I473" s="1"/>
      <c r="J473" s="1"/>
      <c r="K473" s="1"/>
      <c r="L473" s="64"/>
      <c r="M473" s="6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9.5" customHeight="1" x14ac:dyDescent="0.3">
      <c r="A474" s="1"/>
      <c r="B474" s="1"/>
      <c r="C474" s="1"/>
      <c r="D474" s="1"/>
      <c r="E474" s="1"/>
      <c r="F474" s="1"/>
      <c r="G474" s="63"/>
      <c r="H474" s="1"/>
      <c r="I474" s="1"/>
      <c r="J474" s="1"/>
      <c r="K474" s="1"/>
      <c r="L474" s="64"/>
      <c r="M474" s="6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9.5" customHeight="1" x14ac:dyDescent="0.3">
      <c r="A475" s="1"/>
      <c r="B475" s="1"/>
      <c r="C475" s="1"/>
      <c r="D475" s="1"/>
      <c r="E475" s="1"/>
      <c r="F475" s="1"/>
      <c r="G475" s="63"/>
      <c r="H475" s="1"/>
      <c r="I475" s="1"/>
      <c r="J475" s="1"/>
      <c r="K475" s="1"/>
      <c r="L475" s="64"/>
      <c r="M475" s="6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9.5" customHeight="1" x14ac:dyDescent="0.3">
      <c r="A476" s="1"/>
      <c r="B476" s="1"/>
      <c r="C476" s="1"/>
      <c r="D476" s="1"/>
      <c r="E476" s="1"/>
      <c r="F476" s="1"/>
      <c r="G476" s="63"/>
      <c r="H476" s="1"/>
      <c r="I476" s="1"/>
      <c r="J476" s="1"/>
      <c r="K476" s="1"/>
      <c r="L476" s="64"/>
      <c r="M476" s="6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9.5" customHeight="1" x14ac:dyDescent="0.3">
      <c r="A477" s="1"/>
      <c r="B477" s="1"/>
      <c r="C477" s="1"/>
      <c r="D477" s="1"/>
      <c r="E477" s="1"/>
      <c r="F477" s="1"/>
      <c r="G477" s="63"/>
      <c r="H477" s="1"/>
      <c r="I477" s="1"/>
      <c r="J477" s="1"/>
      <c r="K477" s="1"/>
      <c r="L477" s="64"/>
      <c r="M477" s="6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9.5" customHeight="1" x14ac:dyDescent="0.3">
      <c r="A478" s="1"/>
      <c r="B478" s="1"/>
      <c r="C478" s="1"/>
      <c r="D478" s="1"/>
      <c r="E478" s="1"/>
      <c r="F478" s="1"/>
      <c r="G478" s="63"/>
      <c r="H478" s="1"/>
      <c r="I478" s="1"/>
      <c r="J478" s="1"/>
      <c r="K478" s="1"/>
      <c r="L478" s="64"/>
      <c r="M478" s="6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9.5" customHeight="1" x14ac:dyDescent="0.3">
      <c r="A479" s="1"/>
      <c r="B479" s="1"/>
      <c r="C479" s="1"/>
      <c r="D479" s="1"/>
      <c r="E479" s="1"/>
      <c r="F479" s="1"/>
      <c r="G479" s="63"/>
      <c r="H479" s="1"/>
      <c r="I479" s="1"/>
      <c r="J479" s="1"/>
      <c r="K479" s="1"/>
      <c r="L479" s="64"/>
      <c r="M479" s="6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9.5" customHeight="1" x14ac:dyDescent="0.3">
      <c r="A480" s="1"/>
      <c r="B480" s="1"/>
      <c r="C480" s="1"/>
      <c r="D480" s="1"/>
      <c r="E480" s="1"/>
      <c r="F480" s="1"/>
      <c r="G480" s="63"/>
      <c r="H480" s="1"/>
      <c r="I480" s="1"/>
      <c r="J480" s="1"/>
      <c r="K480" s="1"/>
      <c r="L480" s="64"/>
      <c r="M480" s="6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9.5" customHeight="1" x14ac:dyDescent="0.3">
      <c r="A481" s="1"/>
      <c r="B481" s="1"/>
      <c r="C481" s="1"/>
      <c r="D481" s="1"/>
      <c r="E481" s="1"/>
      <c r="F481" s="1"/>
      <c r="G481" s="63"/>
      <c r="H481" s="1"/>
      <c r="I481" s="1"/>
      <c r="J481" s="1"/>
      <c r="K481" s="1"/>
      <c r="L481" s="64"/>
      <c r="M481" s="6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9.5" customHeight="1" x14ac:dyDescent="0.3">
      <c r="A482" s="1"/>
      <c r="B482" s="1"/>
      <c r="C482" s="1"/>
      <c r="D482" s="1"/>
      <c r="E482" s="1"/>
      <c r="F482" s="1"/>
      <c r="G482" s="63"/>
      <c r="H482" s="1"/>
      <c r="I482" s="1"/>
      <c r="J482" s="1"/>
      <c r="K482" s="1"/>
      <c r="L482" s="64"/>
      <c r="M482" s="6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9.5" customHeight="1" x14ac:dyDescent="0.3">
      <c r="A483" s="1"/>
      <c r="B483" s="1"/>
      <c r="C483" s="1"/>
      <c r="D483" s="1"/>
      <c r="E483" s="1"/>
      <c r="F483" s="1"/>
      <c r="G483" s="63"/>
      <c r="H483" s="1"/>
      <c r="I483" s="1"/>
      <c r="J483" s="1"/>
      <c r="K483" s="1"/>
      <c r="L483" s="64"/>
      <c r="M483" s="6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9.5" customHeight="1" x14ac:dyDescent="0.3">
      <c r="A484" s="1"/>
      <c r="B484" s="1"/>
      <c r="C484" s="1"/>
      <c r="D484" s="1"/>
      <c r="E484" s="1"/>
      <c r="F484" s="1"/>
      <c r="G484" s="63"/>
      <c r="H484" s="1"/>
      <c r="I484" s="1"/>
      <c r="J484" s="1"/>
      <c r="K484" s="1"/>
      <c r="L484" s="64"/>
      <c r="M484" s="6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9.5" customHeight="1" x14ac:dyDescent="0.3">
      <c r="A485" s="1"/>
      <c r="B485" s="1"/>
      <c r="C485" s="1"/>
      <c r="D485" s="1"/>
      <c r="E485" s="1"/>
      <c r="F485" s="1"/>
      <c r="G485" s="63"/>
      <c r="H485" s="1"/>
      <c r="I485" s="1"/>
      <c r="J485" s="1"/>
      <c r="K485" s="1"/>
      <c r="L485" s="64"/>
      <c r="M485" s="6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9.5" customHeight="1" x14ac:dyDescent="0.3">
      <c r="A486" s="1"/>
      <c r="B486" s="1"/>
      <c r="C486" s="1"/>
      <c r="D486" s="1"/>
      <c r="E486" s="1"/>
      <c r="F486" s="1"/>
      <c r="G486" s="63"/>
      <c r="H486" s="1"/>
      <c r="I486" s="1"/>
      <c r="J486" s="1"/>
      <c r="K486" s="1"/>
      <c r="L486" s="64"/>
      <c r="M486" s="6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9.5" customHeight="1" x14ac:dyDescent="0.3">
      <c r="A487" s="1"/>
      <c r="B487" s="1"/>
      <c r="C487" s="1"/>
      <c r="D487" s="1"/>
      <c r="E487" s="1"/>
      <c r="F487" s="1"/>
      <c r="G487" s="63"/>
      <c r="H487" s="1"/>
      <c r="I487" s="1"/>
      <c r="J487" s="1"/>
      <c r="K487" s="1"/>
      <c r="L487" s="64"/>
      <c r="M487" s="6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9.5" customHeight="1" x14ac:dyDescent="0.3">
      <c r="A488" s="1"/>
      <c r="B488" s="1"/>
      <c r="C488" s="1"/>
      <c r="D488" s="1"/>
      <c r="E488" s="1"/>
      <c r="F488" s="1"/>
      <c r="G488" s="63"/>
      <c r="H488" s="1"/>
      <c r="I488" s="1"/>
      <c r="J488" s="1"/>
      <c r="K488" s="1"/>
      <c r="L488" s="64"/>
      <c r="M488" s="6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9.5" customHeight="1" x14ac:dyDescent="0.3">
      <c r="A489" s="1"/>
      <c r="B489" s="1"/>
      <c r="C489" s="1"/>
      <c r="D489" s="1"/>
      <c r="E489" s="1"/>
      <c r="F489" s="1"/>
      <c r="G489" s="63"/>
      <c r="H489" s="1"/>
      <c r="I489" s="1"/>
      <c r="J489" s="1"/>
      <c r="K489" s="1"/>
      <c r="L489" s="64"/>
      <c r="M489" s="6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9.5" customHeight="1" x14ac:dyDescent="0.3">
      <c r="A490" s="1"/>
      <c r="B490" s="1"/>
      <c r="C490" s="1"/>
      <c r="D490" s="1"/>
      <c r="E490" s="1"/>
      <c r="F490" s="1"/>
      <c r="G490" s="63"/>
      <c r="H490" s="1"/>
      <c r="I490" s="1"/>
      <c r="J490" s="1"/>
      <c r="K490" s="1"/>
      <c r="L490" s="64"/>
      <c r="M490" s="6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9.5" customHeight="1" x14ac:dyDescent="0.3">
      <c r="A491" s="1"/>
      <c r="B491" s="1"/>
      <c r="C491" s="1"/>
      <c r="D491" s="1"/>
      <c r="E491" s="1"/>
      <c r="F491" s="1"/>
      <c r="G491" s="63"/>
      <c r="H491" s="1"/>
      <c r="I491" s="1"/>
      <c r="J491" s="1"/>
      <c r="K491" s="1"/>
      <c r="L491" s="64"/>
      <c r="M491" s="6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9.5" customHeight="1" x14ac:dyDescent="0.3">
      <c r="A492" s="1"/>
      <c r="B492" s="1"/>
      <c r="C492" s="1"/>
      <c r="D492" s="1"/>
      <c r="E492" s="1"/>
      <c r="F492" s="1"/>
      <c r="G492" s="63"/>
      <c r="H492" s="1"/>
      <c r="I492" s="1"/>
      <c r="J492" s="1"/>
      <c r="K492" s="1"/>
      <c r="L492" s="64"/>
      <c r="M492" s="6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9.5" customHeight="1" x14ac:dyDescent="0.3">
      <c r="A493" s="1"/>
      <c r="B493" s="1"/>
      <c r="C493" s="1"/>
      <c r="D493" s="1"/>
      <c r="E493" s="1"/>
      <c r="F493" s="1"/>
      <c r="G493" s="63"/>
      <c r="H493" s="1"/>
      <c r="I493" s="1"/>
      <c r="J493" s="1"/>
      <c r="K493" s="1"/>
      <c r="L493" s="64"/>
      <c r="M493" s="6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9.5" customHeight="1" x14ac:dyDescent="0.3">
      <c r="A494" s="1"/>
      <c r="B494" s="1"/>
      <c r="C494" s="1"/>
      <c r="D494" s="1"/>
      <c r="E494" s="1"/>
      <c r="F494" s="1"/>
      <c r="G494" s="63"/>
      <c r="H494" s="1"/>
      <c r="I494" s="1"/>
      <c r="J494" s="1"/>
      <c r="K494" s="1"/>
      <c r="L494" s="64"/>
      <c r="M494" s="6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9.5" customHeight="1" x14ac:dyDescent="0.3">
      <c r="A495" s="1"/>
      <c r="B495" s="1"/>
      <c r="C495" s="1"/>
      <c r="D495" s="1"/>
      <c r="E495" s="1"/>
      <c r="F495" s="1"/>
      <c r="G495" s="63"/>
      <c r="H495" s="1"/>
      <c r="I495" s="1"/>
      <c r="J495" s="1"/>
      <c r="K495" s="1"/>
      <c r="L495" s="64"/>
      <c r="M495" s="6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9.5" customHeight="1" x14ac:dyDescent="0.3">
      <c r="A496" s="1"/>
      <c r="B496" s="1"/>
      <c r="C496" s="1"/>
      <c r="D496" s="1"/>
      <c r="E496" s="1"/>
      <c r="F496" s="1"/>
      <c r="G496" s="63"/>
      <c r="H496" s="1"/>
      <c r="I496" s="1"/>
      <c r="J496" s="1"/>
      <c r="K496" s="1"/>
      <c r="L496" s="64"/>
      <c r="M496" s="6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9.5" customHeight="1" x14ac:dyDescent="0.3">
      <c r="A497" s="1"/>
      <c r="B497" s="1"/>
      <c r="C497" s="1"/>
      <c r="D497" s="1"/>
      <c r="E497" s="1"/>
      <c r="F497" s="1"/>
      <c r="G497" s="63"/>
      <c r="H497" s="1"/>
      <c r="I497" s="1"/>
      <c r="J497" s="1"/>
      <c r="K497" s="1"/>
      <c r="L497" s="64"/>
      <c r="M497" s="6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9.5" customHeight="1" x14ac:dyDescent="0.3">
      <c r="A498" s="1"/>
      <c r="B498" s="1"/>
      <c r="C498" s="1"/>
      <c r="D498" s="1"/>
      <c r="E498" s="1"/>
      <c r="F498" s="1"/>
      <c r="G498" s="63"/>
      <c r="H498" s="1"/>
      <c r="I498" s="1"/>
      <c r="J498" s="1"/>
      <c r="K498" s="1"/>
      <c r="L498" s="64"/>
      <c r="M498" s="6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9.5" customHeight="1" x14ac:dyDescent="0.3">
      <c r="A499" s="1"/>
      <c r="B499" s="1"/>
      <c r="C499" s="1"/>
      <c r="D499" s="1"/>
      <c r="E499" s="1"/>
      <c r="F499" s="1"/>
      <c r="G499" s="63"/>
      <c r="H499" s="1"/>
      <c r="I499" s="1"/>
      <c r="J499" s="1"/>
      <c r="K499" s="1"/>
      <c r="L499" s="64"/>
      <c r="M499" s="6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9.5" customHeight="1" x14ac:dyDescent="0.3">
      <c r="A500" s="1"/>
      <c r="B500" s="1"/>
      <c r="C500" s="1"/>
      <c r="D500" s="1"/>
      <c r="E500" s="1"/>
      <c r="F500" s="1"/>
      <c r="G500" s="63"/>
      <c r="H500" s="1"/>
      <c r="I500" s="1"/>
      <c r="J500" s="1"/>
      <c r="K500" s="1"/>
      <c r="L500" s="64"/>
      <c r="M500" s="6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9.5" customHeight="1" x14ac:dyDescent="0.3">
      <c r="A501" s="1"/>
      <c r="B501" s="1"/>
      <c r="C501" s="1"/>
      <c r="D501" s="1"/>
      <c r="E501" s="1"/>
      <c r="F501" s="1"/>
      <c r="G501" s="63"/>
      <c r="H501" s="1"/>
      <c r="I501" s="1"/>
      <c r="J501" s="1"/>
      <c r="K501" s="1"/>
      <c r="L501" s="64"/>
      <c r="M501" s="6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9.5" customHeight="1" x14ac:dyDescent="0.3">
      <c r="A502" s="1"/>
      <c r="B502" s="1"/>
      <c r="C502" s="1"/>
      <c r="D502" s="1"/>
      <c r="E502" s="1"/>
      <c r="F502" s="1"/>
      <c r="G502" s="63"/>
      <c r="H502" s="1"/>
      <c r="I502" s="1"/>
      <c r="J502" s="1"/>
      <c r="K502" s="1"/>
      <c r="L502" s="64"/>
      <c r="M502" s="6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9.5" customHeight="1" x14ac:dyDescent="0.3">
      <c r="A503" s="1"/>
      <c r="B503" s="1"/>
      <c r="C503" s="1"/>
      <c r="D503" s="1"/>
      <c r="E503" s="1"/>
      <c r="F503" s="1"/>
      <c r="G503" s="63"/>
      <c r="H503" s="1"/>
      <c r="I503" s="1"/>
      <c r="J503" s="1"/>
      <c r="K503" s="1"/>
      <c r="L503" s="64"/>
      <c r="M503" s="6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9.5" customHeight="1" x14ac:dyDescent="0.3">
      <c r="A504" s="1"/>
      <c r="B504" s="1"/>
      <c r="C504" s="1"/>
      <c r="D504" s="1"/>
      <c r="E504" s="1"/>
      <c r="F504" s="1"/>
      <c r="G504" s="63"/>
      <c r="H504" s="1"/>
      <c r="I504" s="1"/>
      <c r="J504" s="1"/>
      <c r="K504" s="1"/>
      <c r="L504" s="64"/>
      <c r="M504" s="6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9.5" customHeight="1" x14ac:dyDescent="0.3">
      <c r="A505" s="1"/>
      <c r="B505" s="1"/>
      <c r="C505" s="1"/>
      <c r="D505" s="1"/>
      <c r="E505" s="1"/>
      <c r="F505" s="1"/>
      <c r="G505" s="63"/>
      <c r="H505" s="1"/>
      <c r="I505" s="1"/>
      <c r="J505" s="1"/>
      <c r="K505" s="1"/>
      <c r="L505" s="64"/>
      <c r="M505" s="6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9.5" customHeight="1" x14ac:dyDescent="0.3">
      <c r="A506" s="1"/>
      <c r="B506" s="1"/>
      <c r="C506" s="1"/>
      <c r="D506" s="1"/>
      <c r="E506" s="1"/>
      <c r="F506" s="1"/>
      <c r="G506" s="63"/>
      <c r="H506" s="1"/>
      <c r="I506" s="1"/>
      <c r="J506" s="1"/>
      <c r="K506" s="1"/>
      <c r="L506" s="64"/>
      <c r="M506" s="6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9.5" customHeight="1" x14ac:dyDescent="0.3">
      <c r="A507" s="1"/>
      <c r="B507" s="1"/>
      <c r="C507" s="1"/>
      <c r="D507" s="1"/>
      <c r="E507" s="1"/>
      <c r="F507" s="1"/>
      <c r="G507" s="63"/>
      <c r="H507" s="1"/>
      <c r="I507" s="1"/>
      <c r="J507" s="1"/>
      <c r="K507" s="1"/>
      <c r="L507" s="64"/>
      <c r="M507" s="6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9.5" customHeight="1" x14ac:dyDescent="0.3">
      <c r="A508" s="1"/>
      <c r="B508" s="1"/>
      <c r="C508" s="1"/>
      <c r="D508" s="1"/>
      <c r="E508" s="1"/>
      <c r="F508" s="1"/>
      <c r="G508" s="63"/>
      <c r="H508" s="1"/>
      <c r="I508" s="1"/>
      <c r="J508" s="1"/>
      <c r="K508" s="1"/>
      <c r="L508" s="64"/>
      <c r="M508" s="6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9.5" customHeight="1" x14ac:dyDescent="0.3">
      <c r="A509" s="1"/>
      <c r="B509" s="1"/>
      <c r="C509" s="1"/>
      <c r="D509" s="1"/>
      <c r="E509" s="1"/>
      <c r="F509" s="1"/>
      <c r="G509" s="63"/>
      <c r="H509" s="1"/>
      <c r="I509" s="1"/>
      <c r="J509" s="1"/>
      <c r="K509" s="1"/>
      <c r="L509" s="64"/>
      <c r="M509" s="6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9.5" customHeight="1" x14ac:dyDescent="0.3">
      <c r="A510" s="1"/>
      <c r="B510" s="1"/>
      <c r="C510" s="1"/>
      <c r="D510" s="1"/>
      <c r="E510" s="1"/>
      <c r="F510" s="1"/>
      <c r="G510" s="63"/>
      <c r="H510" s="1"/>
      <c r="I510" s="1"/>
      <c r="J510" s="1"/>
      <c r="K510" s="1"/>
      <c r="L510" s="64"/>
      <c r="M510" s="6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9.5" customHeight="1" x14ac:dyDescent="0.3">
      <c r="A511" s="1"/>
      <c r="B511" s="1"/>
      <c r="C511" s="1"/>
      <c r="D511" s="1"/>
      <c r="E511" s="1"/>
      <c r="F511" s="1"/>
      <c r="G511" s="63"/>
      <c r="H511" s="1"/>
      <c r="I511" s="1"/>
      <c r="J511" s="1"/>
      <c r="K511" s="1"/>
      <c r="L511" s="64"/>
      <c r="M511" s="6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9.5" customHeight="1" x14ac:dyDescent="0.3">
      <c r="A512" s="1"/>
      <c r="B512" s="1"/>
      <c r="C512" s="1"/>
      <c r="D512" s="1"/>
      <c r="E512" s="1"/>
      <c r="F512" s="1"/>
      <c r="G512" s="63"/>
      <c r="H512" s="1"/>
      <c r="I512" s="1"/>
      <c r="J512" s="1"/>
      <c r="K512" s="1"/>
      <c r="L512" s="64"/>
      <c r="M512" s="6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9.5" customHeight="1" x14ac:dyDescent="0.3">
      <c r="A513" s="1"/>
      <c r="B513" s="1"/>
      <c r="C513" s="1"/>
      <c r="D513" s="1"/>
      <c r="E513" s="1"/>
      <c r="F513" s="1"/>
      <c r="G513" s="63"/>
      <c r="H513" s="1"/>
      <c r="I513" s="1"/>
      <c r="J513" s="1"/>
      <c r="K513" s="1"/>
      <c r="L513" s="64"/>
      <c r="M513" s="6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9.5" customHeight="1" x14ac:dyDescent="0.3">
      <c r="A514" s="1"/>
      <c r="B514" s="1"/>
      <c r="C514" s="1"/>
      <c r="D514" s="1"/>
      <c r="E514" s="1"/>
      <c r="F514" s="1"/>
      <c r="G514" s="63"/>
      <c r="H514" s="1"/>
      <c r="I514" s="1"/>
      <c r="J514" s="1"/>
      <c r="K514" s="1"/>
      <c r="L514" s="64"/>
      <c r="M514" s="6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9.5" customHeight="1" x14ac:dyDescent="0.3">
      <c r="A515" s="1"/>
      <c r="B515" s="1"/>
      <c r="C515" s="1"/>
      <c r="D515" s="1"/>
      <c r="E515" s="1"/>
      <c r="F515" s="1"/>
      <c r="G515" s="63"/>
      <c r="H515" s="1"/>
      <c r="I515" s="1"/>
      <c r="J515" s="1"/>
      <c r="K515" s="1"/>
      <c r="L515" s="64"/>
      <c r="M515" s="6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9.5" customHeight="1" x14ac:dyDescent="0.3">
      <c r="A516" s="1"/>
      <c r="B516" s="1"/>
      <c r="C516" s="1"/>
      <c r="D516" s="1"/>
      <c r="E516" s="1"/>
      <c r="F516" s="1"/>
      <c r="G516" s="63"/>
      <c r="H516" s="1"/>
      <c r="I516" s="1"/>
      <c r="J516" s="1"/>
      <c r="K516" s="1"/>
      <c r="L516" s="64"/>
      <c r="M516" s="6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9.5" customHeight="1" x14ac:dyDescent="0.3">
      <c r="A517" s="1"/>
      <c r="B517" s="1"/>
      <c r="C517" s="1"/>
      <c r="D517" s="1"/>
      <c r="E517" s="1"/>
      <c r="F517" s="1"/>
      <c r="G517" s="63"/>
      <c r="H517" s="1"/>
      <c r="I517" s="1"/>
      <c r="J517" s="1"/>
      <c r="K517" s="1"/>
      <c r="L517" s="64"/>
      <c r="M517" s="6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9.5" customHeight="1" x14ac:dyDescent="0.3">
      <c r="A518" s="1"/>
      <c r="B518" s="1"/>
      <c r="C518" s="1"/>
      <c r="D518" s="1"/>
      <c r="E518" s="1"/>
      <c r="F518" s="1"/>
      <c r="G518" s="63"/>
      <c r="H518" s="1"/>
      <c r="I518" s="1"/>
      <c r="J518" s="1"/>
      <c r="K518" s="1"/>
      <c r="L518" s="64"/>
      <c r="M518" s="6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9.5" customHeight="1" x14ac:dyDescent="0.3">
      <c r="A519" s="1"/>
      <c r="B519" s="1"/>
      <c r="C519" s="1"/>
      <c r="D519" s="1"/>
      <c r="E519" s="1"/>
      <c r="F519" s="1"/>
      <c r="G519" s="63"/>
      <c r="H519" s="1"/>
      <c r="I519" s="1"/>
      <c r="J519" s="1"/>
      <c r="K519" s="1"/>
      <c r="L519" s="64"/>
      <c r="M519" s="6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9.5" customHeight="1" x14ac:dyDescent="0.3">
      <c r="A520" s="1"/>
      <c r="B520" s="1"/>
      <c r="C520" s="1"/>
      <c r="D520" s="1"/>
      <c r="E520" s="1"/>
      <c r="F520" s="1"/>
      <c r="G520" s="63"/>
      <c r="H520" s="1"/>
      <c r="I520" s="1"/>
      <c r="J520" s="1"/>
      <c r="K520" s="1"/>
      <c r="L520" s="64"/>
      <c r="M520" s="6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9.5" customHeight="1" x14ac:dyDescent="0.3">
      <c r="A521" s="1"/>
      <c r="B521" s="1"/>
      <c r="C521" s="1"/>
      <c r="D521" s="1"/>
      <c r="E521" s="1"/>
      <c r="F521" s="1"/>
      <c r="G521" s="63"/>
      <c r="H521" s="1"/>
      <c r="I521" s="1"/>
      <c r="J521" s="1"/>
      <c r="K521" s="1"/>
      <c r="L521" s="64"/>
      <c r="M521" s="6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9.5" customHeight="1" x14ac:dyDescent="0.3">
      <c r="A522" s="1"/>
      <c r="B522" s="1"/>
      <c r="C522" s="1"/>
      <c r="D522" s="1"/>
      <c r="E522" s="1"/>
      <c r="F522" s="1"/>
      <c r="G522" s="63"/>
      <c r="H522" s="1"/>
      <c r="I522" s="1"/>
      <c r="J522" s="1"/>
      <c r="K522" s="1"/>
      <c r="L522" s="64"/>
      <c r="M522" s="6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9.5" customHeight="1" x14ac:dyDescent="0.3">
      <c r="A523" s="1"/>
      <c r="B523" s="1"/>
      <c r="C523" s="1"/>
      <c r="D523" s="1"/>
      <c r="E523" s="1"/>
      <c r="F523" s="1"/>
      <c r="G523" s="63"/>
      <c r="H523" s="1"/>
      <c r="I523" s="1"/>
      <c r="J523" s="1"/>
      <c r="K523" s="1"/>
      <c r="L523" s="64"/>
      <c r="M523" s="6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9.5" customHeight="1" x14ac:dyDescent="0.3">
      <c r="A524" s="1"/>
      <c r="B524" s="1"/>
      <c r="C524" s="1"/>
      <c r="D524" s="1"/>
      <c r="E524" s="1"/>
      <c r="F524" s="1"/>
      <c r="G524" s="63"/>
      <c r="H524" s="1"/>
      <c r="I524" s="1"/>
      <c r="J524" s="1"/>
      <c r="K524" s="1"/>
      <c r="L524" s="64"/>
      <c r="M524" s="6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9.5" customHeight="1" x14ac:dyDescent="0.3">
      <c r="A525" s="1"/>
      <c r="B525" s="1"/>
      <c r="C525" s="1"/>
      <c r="D525" s="1"/>
      <c r="E525" s="1"/>
      <c r="F525" s="1"/>
      <c r="G525" s="63"/>
      <c r="H525" s="1"/>
      <c r="I525" s="1"/>
      <c r="J525" s="1"/>
      <c r="K525" s="1"/>
      <c r="L525" s="64"/>
      <c r="M525" s="6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9.5" customHeight="1" x14ac:dyDescent="0.3">
      <c r="A526" s="1"/>
      <c r="B526" s="1"/>
      <c r="C526" s="1"/>
      <c r="D526" s="1"/>
      <c r="E526" s="1"/>
      <c r="F526" s="1"/>
      <c r="G526" s="63"/>
      <c r="H526" s="1"/>
      <c r="I526" s="1"/>
      <c r="J526" s="1"/>
      <c r="K526" s="1"/>
      <c r="L526" s="64"/>
      <c r="M526" s="6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9.5" customHeight="1" x14ac:dyDescent="0.3">
      <c r="A527" s="1"/>
      <c r="B527" s="1"/>
      <c r="C527" s="1"/>
      <c r="D527" s="1"/>
      <c r="E527" s="1"/>
      <c r="F527" s="1"/>
      <c r="G527" s="63"/>
      <c r="H527" s="1"/>
      <c r="I527" s="1"/>
      <c r="J527" s="1"/>
      <c r="K527" s="1"/>
      <c r="L527" s="64"/>
      <c r="M527" s="6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9.5" customHeight="1" x14ac:dyDescent="0.3">
      <c r="A528" s="1"/>
      <c r="B528" s="1"/>
      <c r="C528" s="1"/>
      <c r="D528" s="1"/>
      <c r="E528" s="1"/>
      <c r="F528" s="1"/>
      <c r="G528" s="63"/>
      <c r="H528" s="1"/>
      <c r="I528" s="1"/>
      <c r="J528" s="1"/>
      <c r="K528" s="1"/>
      <c r="L528" s="64"/>
      <c r="M528" s="6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9.5" customHeight="1" x14ac:dyDescent="0.3">
      <c r="A529" s="1"/>
      <c r="B529" s="1"/>
      <c r="C529" s="1"/>
      <c r="D529" s="1"/>
      <c r="E529" s="1"/>
      <c r="F529" s="1"/>
      <c r="G529" s="63"/>
      <c r="H529" s="1"/>
      <c r="I529" s="1"/>
      <c r="J529" s="1"/>
      <c r="K529" s="1"/>
      <c r="L529" s="64"/>
      <c r="M529" s="6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9.5" customHeight="1" x14ac:dyDescent="0.3">
      <c r="A530" s="1"/>
      <c r="B530" s="1"/>
      <c r="C530" s="1"/>
      <c r="D530" s="1"/>
      <c r="E530" s="1"/>
      <c r="F530" s="1"/>
      <c r="G530" s="63"/>
      <c r="H530" s="1"/>
      <c r="I530" s="1"/>
      <c r="J530" s="1"/>
      <c r="K530" s="1"/>
      <c r="L530" s="64"/>
      <c r="M530" s="6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9.5" customHeight="1" x14ac:dyDescent="0.3">
      <c r="A531" s="1"/>
      <c r="B531" s="1"/>
      <c r="C531" s="1"/>
      <c r="D531" s="1"/>
      <c r="E531" s="1"/>
      <c r="F531" s="1"/>
      <c r="G531" s="63"/>
      <c r="H531" s="1"/>
      <c r="I531" s="1"/>
      <c r="J531" s="1"/>
      <c r="K531" s="1"/>
      <c r="L531" s="64"/>
      <c r="M531" s="6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9.5" customHeight="1" x14ac:dyDescent="0.3">
      <c r="A532" s="1"/>
      <c r="B532" s="1"/>
      <c r="C532" s="1"/>
      <c r="D532" s="1"/>
      <c r="E532" s="1"/>
      <c r="F532" s="1"/>
      <c r="G532" s="63"/>
      <c r="H532" s="1"/>
      <c r="I532" s="1"/>
      <c r="J532" s="1"/>
      <c r="K532" s="1"/>
      <c r="L532" s="64"/>
      <c r="M532" s="6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9.5" customHeight="1" x14ac:dyDescent="0.3">
      <c r="A533" s="1"/>
      <c r="B533" s="1"/>
      <c r="C533" s="1"/>
      <c r="D533" s="1"/>
      <c r="E533" s="1"/>
      <c r="F533" s="1"/>
      <c r="G533" s="63"/>
      <c r="H533" s="1"/>
      <c r="I533" s="1"/>
      <c r="J533" s="1"/>
      <c r="K533" s="1"/>
      <c r="L533" s="64"/>
      <c r="M533" s="6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9.5" customHeight="1" x14ac:dyDescent="0.3">
      <c r="A534" s="1"/>
      <c r="B534" s="1"/>
      <c r="C534" s="1"/>
      <c r="D534" s="1"/>
      <c r="E534" s="1"/>
      <c r="F534" s="1"/>
      <c r="G534" s="63"/>
      <c r="H534" s="1"/>
      <c r="I534" s="1"/>
      <c r="J534" s="1"/>
      <c r="K534" s="1"/>
      <c r="L534" s="64"/>
      <c r="M534" s="6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9.5" customHeight="1" x14ac:dyDescent="0.3">
      <c r="A535" s="1"/>
      <c r="B535" s="1"/>
      <c r="C535" s="1"/>
      <c r="D535" s="1"/>
      <c r="E535" s="1"/>
      <c r="F535" s="1"/>
      <c r="G535" s="63"/>
      <c r="H535" s="1"/>
      <c r="I535" s="1"/>
      <c r="J535" s="1"/>
      <c r="K535" s="1"/>
      <c r="L535" s="64"/>
      <c r="M535" s="6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9.5" customHeight="1" x14ac:dyDescent="0.3">
      <c r="A536" s="1"/>
      <c r="B536" s="1"/>
      <c r="C536" s="1"/>
      <c r="D536" s="1"/>
      <c r="E536" s="1"/>
      <c r="F536" s="1"/>
      <c r="G536" s="63"/>
      <c r="H536" s="1"/>
      <c r="I536" s="1"/>
      <c r="J536" s="1"/>
      <c r="K536" s="1"/>
      <c r="L536" s="64"/>
      <c r="M536" s="6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9.5" customHeight="1" x14ac:dyDescent="0.3">
      <c r="A537" s="1"/>
      <c r="B537" s="1"/>
      <c r="C537" s="1"/>
      <c r="D537" s="1"/>
      <c r="E537" s="1"/>
      <c r="F537" s="1"/>
      <c r="G537" s="63"/>
      <c r="H537" s="1"/>
      <c r="I537" s="1"/>
      <c r="J537" s="1"/>
      <c r="K537" s="1"/>
      <c r="L537" s="64"/>
      <c r="M537" s="6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9.5" customHeight="1" x14ac:dyDescent="0.3">
      <c r="A538" s="1"/>
      <c r="B538" s="1"/>
      <c r="C538" s="1"/>
      <c r="D538" s="1"/>
      <c r="E538" s="1"/>
      <c r="F538" s="1"/>
      <c r="G538" s="63"/>
      <c r="H538" s="1"/>
      <c r="I538" s="1"/>
      <c r="J538" s="1"/>
      <c r="K538" s="1"/>
      <c r="L538" s="64"/>
      <c r="M538" s="6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9.5" customHeight="1" x14ac:dyDescent="0.3">
      <c r="A539" s="1"/>
      <c r="B539" s="1"/>
      <c r="C539" s="1"/>
      <c r="D539" s="1"/>
      <c r="E539" s="1"/>
      <c r="F539" s="1"/>
      <c r="G539" s="63"/>
      <c r="H539" s="1"/>
      <c r="I539" s="1"/>
      <c r="J539" s="1"/>
      <c r="K539" s="1"/>
      <c r="L539" s="64"/>
      <c r="M539" s="6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9.5" customHeight="1" x14ac:dyDescent="0.3">
      <c r="A540" s="1"/>
      <c r="B540" s="1"/>
      <c r="C540" s="1"/>
      <c r="D540" s="1"/>
      <c r="E540" s="1"/>
      <c r="F540" s="1"/>
      <c r="G540" s="63"/>
      <c r="H540" s="1"/>
      <c r="I540" s="1"/>
      <c r="J540" s="1"/>
      <c r="K540" s="1"/>
      <c r="L540" s="64"/>
      <c r="M540" s="6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9.5" customHeight="1" x14ac:dyDescent="0.3">
      <c r="A541" s="1"/>
      <c r="B541" s="1"/>
      <c r="C541" s="1"/>
      <c r="D541" s="1"/>
      <c r="E541" s="1"/>
      <c r="F541" s="1"/>
      <c r="G541" s="63"/>
      <c r="H541" s="1"/>
      <c r="I541" s="1"/>
      <c r="J541" s="1"/>
      <c r="K541" s="1"/>
      <c r="L541" s="64"/>
      <c r="M541" s="6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9.5" customHeight="1" x14ac:dyDescent="0.3">
      <c r="A542" s="1"/>
      <c r="B542" s="1"/>
      <c r="C542" s="1"/>
      <c r="D542" s="1"/>
      <c r="E542" s="1"/>
      <c r="F542" s="1"/>
      <c r="G542" s="63"/>
      <c r="H542" s="1"/>
      <c r="I542" s="1"/>
      <c r="J542" s="1"/>
      <c r="K542" s="1"/>
      <c r="L542" s="64"/>
      <c r="M542" s="6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9.5" customHeight="1" x14ac:dyDescent="0.3">
      <c r="A543" s="1"/>
      <c r="B543" s="1"/>
      <c r="C543" s="1"/>
      <c r="D543" s="1"/>
      <c r="E543" s="1"/>
      <c r="F543" s="1"/>
      <c r="G543" s="63"/>
      <c r="H543" s="1"/>
      <c r="I543" s="1"/>
      <c r="J543" s="1"/>
      <c r="K543" s="1"/>
      <c r="L543" s="64"/>
      <c r="M543" s="6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9.5" customHeight="1" x14ac:dyDescent="0.3">
      <c r="A544" s="1"/>
      <c r="B544" s="1"/>
      <c r="C544" s="1"/>
      <c r="D544" s="1"/>
      <c r="E544" s="1"/>
      <c r="F544" s="1"/>
      <c r="G544" s="63"/>
      <c r="H544" s="1"/>
      <c r="I544" s="1"/>
      <c r="J544" s="1"/>
      <c r="K544" s="1"/>
      <c r="L544" s="64"/>
      <c r="M544" s="6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9.5" customHeight="1" x14ac:dyDescent="0.3">
      <c r="A545" s="1"/>
      <c r="B545" s="1"/>
      <c r="C545" s="1"/>
      <c r="D545" s="1"/>
      <c r="E545" s="1"/>
      <c r="F545" s="1"/>
      <c r="G545" s="63"/>
      <c r="H545" s="1"/>
      <c r="I545" s="1"/>
      <c r="J545" s="1"/>
      <c r="K545" s="1"/>
      <c r="L545" s="64"/>
      <c r="M545" s="6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9.5" customHeight="1" x14ac:dyDescent="0.3">
      <c r="A546" s="1"/>
      <c r="B546" s="1"/>
      <c r="C546" s="1"/>
      <c r="D546" s="1"/>
      <c r="E546" s="1"/>
      <c r="F546" s="1"/>
      <c r="G546" s="63"/>
      <c r="H546" s="1"/>
      <c r="I546" s="1"/>
      <c r="J546" s="1"/>
      <c r="K546" s="1"/>
      <c r="L546" s="64"/>
      <c r="M546" s="6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9.5" customHeight="1" x14ac:dyDescent="0.3">
      <c r="A547" s="1"/>
      <c r="B547" s="1"/>
      <c r="C547" s="1"/>
      <c r="D547" s="1"/>
      <c r="E547" s="1"/>
      <c r="F547" s="1"/>
      <c r="G547" s="63"/>
      <c r="H547" s="1"/>
      <c r="I547" s="1"/>
      <c r="J547" s="1"/>
      <c r="K547" s="1"/>
      <c r="L547" s="64"/>
      <c r="M547" s="6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9.5" customHeight="1" x14ac:dyDescent="0.3">
      <c r="A548" s="1"/>
      <c r="B548" s="1"/>
      <c r="C548" s="1"/>
      <c r="D548" s="1"/>
      <c r="E548" s="1"/>
      <c r="F548" s="1"/>
      <c r="G548" s="63"/>
      <c r="H548" s="1"/>
      <c r="I548" s="1"/>
      <c r="J548" s="1"/>
      <c r="K548" s="1"/>
      <c r="L548" s="64"/>
      <c r="M548" s="6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9.5" customHeight="1" x14ac:dyDescent="0.3">
      <c r="A549" s="1"/>
      <c r="B549" s="1"/>
      <c r="C549" s="1"/>
      <c r="D549" s="1"/>
      <c r="E549" s="1"/>
      <c r="F549" s="1"/>
      <c r="G549" s="63"/>
      <c r="H549" s="1"/>
      <c r="I549" s="1"/>
      <c r="J549" s="1"/>
      <c r="K549" s="1"/>
      <c r="L549" s="64"/>
      <c r="M549" s="6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9.5" customHeight="1" x14ac:dyDescent="0.3">
      <c r="A550" s="1"/>
      <c r="B550" s="1"/>
      <c r="C550" s="1"/>
      <c r="D550" s="1"/>
      <c r="E550" s="1"/>
      <c r="F550" s="1"/>
      <c r="G550" s="63"/>
      <c r="H550" s="1"/>
      <c r="I550" s="1"/>
      <c r="J550" s="1"/>
      <c r="K550" s="1"/>
      <c r="L550" s="64"/>
      <c r="M550" s="6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9.5" customHeight="1" x14ac:dyDescent="0.3">
      <c r="A551" s="1"/>
      <c r="B551" s="1"/>
      <c r="C551" s="1"/>
      <c r="D551" s="1"/>
      <c r="E551" s="1"/>
      <c r="F551" s="1"/>
      <c r="G551" s="63"/>
      <c r="H551" s="1"/>
      <c r="I551" s="1"/>
      <c r="J551" s="1"/>
      <c r="K551" s="1"/>
      <c r="L551" s="64"/>
      <c r="M551" s="6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9.5" customHeight="1" x14ac:dyDescent="0.3">
      <c r="A552" s="1"/>
      <c r="B552" s="1"/>
      <c r="C552" s="1"/>
      <c r="D552" s="1"/>
      <c r="E552" s="1"/>
      <c r="F552" s="1"/>
      <c r="G552" s="63"/>
      <c r="H552" s="1"/>
      <c r="I552" s="1"/>
      <c r="J552" s="1"/>
      <c r="K552" s="1"/>
      <c r="L552" s="64"/>
      <c r="M552" s="6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9.5" customHeight="1" x14ac:dyDescent="0.3">
      <c r="A553" s="1"/>
      <c r="B553" s="1"/>
      <c r="C553" s="1"/>
      <c r="D553" s="1"/>
      <c r="E553" s="1"/>
      <c r="F553" s="1"/>
      <c r="G553" s="63"/>
      <c r="H553" s="1"/>
      <c r="I553" s="1"/>
      <c r="J553" s="1"/>
      <c r="K553" s="1"/>
      <c r="L553" s="64"/>
      <c r="M553" s="6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9.5" customHeight="1" x14ac:dyDescent="0.3">
      <c r="A554" s="1"/>
      <c r="B554" s="1"/>
      <c r="C554" s="1"/>
      <c r="D554" s="1"/>
      <c r="E554" s="1"/>
      <c r="F554" s="1"/>
      <c r="G554" s="63"/>
      <c r="H554" s="1"/>
      <c r="I554" s="1"/>
      <c r="J554" s="1"/>
      <c r="K554" s="1"/>
      <c r="L554" s="64"/>
      <c r="M554" s="6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9.5" customHeight="1" x14ac:dyDescent="0.3">
      <c r="A555" s="1"/>
      <c r="B555" s="1"/>
      <c r="C555" s="1"/>
      <c r="D555" s="1"/>
      <c r="E555" s="1"/>
      <c r="F555" s="1"/>
      <c r="G555" s="63"/>
      <c r="H555" s="1"/>
      <c r="I555" s="1"/>
      <c r="J555" s="1"/>
      <c r="K555" s="1"/>
      <c r="L555" s="64"/>
      <c r="M555" s="6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9.5" customHeight="1" x14ac:dyDescent="0.3">
      <c r="A556" s="1"/>
      <c r="B556" s="1"/>
      <c r="C556" s="1"/>
      <c r="D556" s="1"/>
      <c r="E556" s="1"/>
      <c r="F556" s="1"/>
      <c r="G556" s="63"/>
      <c r="H556" s="1"/>
      <c r="I556" s="1"/>
      <c r="J556" s="1"/>
      <c r="K556" s="1"/>
      <c r="L556" s="64"/>
      <c r="M556" s="6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9.5" customHeight="1" x14ac:dyDescent="0.3">
      <c r="A557" s="1"/>
      <c r="B557" s="1"/>
      <c r="C557" s="1"/>
      <c r="D557" s="1"/>
      <c r="E557" s="1"/>
      <c r="F557" s="1"/>
      <c r="G557" s="63"/>
      <c r="H557" s="1"/>
      <c r="I557" s="1"/>
      <c r="J557" s="1"/>
      <c r="K557" s="1"/>
      <c r="L557" s="64"/>
      <c r="M557" s="6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9.5" customHeight="1" x14ac:dyDescent="0.3">
      <c r="A558" s="1"/>
      <c r="B558" s="1"/>
      <c r="C558" s="1"/>
      <c r="D558" s="1"/>
      <c r="E558" s="1"/>
      <c r="F558" s="1"/>
      <c r="G558" s="63"/>
      <c r="H558" s="1"/>
      <c r="I558" s="1"/>
      <c r="J558" s="1"/>
      <c r="K558" s="1"/>
      <c r="L558" s="64"/>
      <c r="M558" s="6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9.5" customHeight="1" x14ac:dyDescent="0.3">
      <c r="A559" s="1"/>
      <c r="B559" s="1"/>
      <c r="C559" s="1"/>
      <c r="D559" s="1"/>
      <c r="E559" s="1"/>
      <c r="F559" s="1"/>
      <c r="G559" s="63"/>
      <c r="H559" s="1"/>
      <c r="I559" s="1"/>
      <c r="J559" s="1"/>
      <c r="K559" s="1"/>
      <c r="L559" s="64"/>
      <c r="M559" s="6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9.5" customHeight="1" x14ac:dyDescent="0.3">
      <c r="A560" s="1"/>
      <c r="B560" s="1"/>
      <c r="C560" s="1"/>
      <c r="D560" s="1"/>
      <c r="E560" s="1"/>
      <c r="F560" s="1"/>
      <c r="G560" s="63"/>
      <c r="H560" s="1"/>
      <c r="I560" s="1"/>
      <c r="J560" s="1"/>
      <c r="K560" s="1"/>
      <c r="L560" s="64"/>
      <c r="M560" s="6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9.5" customHeight="1" x14ac:dyDescent="0.3">
      <c r="A561" s="1"/>
      <c r="B561" s="1"/>
      <c r="C561" s="1"/>
      <c r="D561" s="1"/>
      <c r="E561" s="1"/>
      <c r="F561" s="1"/>
      <c r="G561" s="63"/>
      <c r="H561" s="1"/>
      <c r="I561" s="1"/>
      <c r="J561" s="1"/>
      <c r="K561" s="1"/>
      <c r="L561" s="64"/>
      <c r="M561" s="6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9.5" customHeight="1" x14ac:dyDescent="0.3">
      <c r="A562" s="1"/>
      <c r="B562" s="1"/>
      <c r="C562" s="1"/>
      <c r="D562" s="1"/>
      <c r="E562" s="1"/>
      <c r="F562" s="1"/>
      <c r="G562" s="63"/>
      <c r="H562" s="1"/>
      <c r="I562" s="1"/>
      <c r="J562" s="1"/>
      <c r="K562" s="1"/>
      <c r="L562" s="64"/>
      <c r="M562" s="6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9.5" customHeight="1" x14ac:dyDescent="0.3">
      <c r="A563" s="1"/>
      <c r="B563" s="1"/>
      <c r="C563" s="1"/>
      <c r="D563" s="1"/>
      <c r="E563" s="1"/>
      <c r="F563" s="1"/>
      <c r="G563" s="63"/>
      <c r="H563" s="1"/>
      <c r="I563" s="1"/>
      <c r="J563" s="1"/>
      <c r="K563" s="1"/>
      <c r="L563" s="64"/>
      <c r="M563" s="6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9.5" customHeight="1" x14ac:dyDescent="0.3">
      <c r="A564" s="1"/>
      <c r="B564" s="1"/>
      <c r="C564" s="1"/>
      <c r="D564" s="1"/>
      <c r="E564" s="1"/>
      <c r="F564" s="1"/>
      <c r="G564" s="63"/>
      <c r="H564" s="1"/>
      <c r="I564" s="1"/>
      <c r="J564" s="1"/>
      <c r="K564" s="1"/>
      <c r="L564" s="64"/>
      <c r="M564" s="6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9.5" customHeight="1" x14ac:dyDescent="0.3">
      <c r="A565" s="1"/>
      <c r="B565" s="1"/>
      <c r="C565" s="1"/>
      <c r="D565" s="1"/>
      <c r="E565" s="1"/>
      <c r="F565" s="1"/>
      <c r="G565" s="63"/>
      <c r="H565" s="1"/>
      <c r="I565" s="1"/>
      <c r="J565" s="1"/>
      <c r="K565" s="1"/>
      <c r="L565" s="64"/>
      <c r="M565" s="6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9.5" customHeight="1" x14ac:dyDescent="0.3">
      <c r="A566" s="1"/>
      <c r="B566" s="1"/>
      <c r="C566" s="1"/>
      <c r="D566" s="1"/>
      <c r="E566" s="1"/>
      <c r="F566" s="1"/>
      <c r="G566" s="63"/>
      <c r="H566" s="1"/>
      <c r="I566" s="1"/>
      <c r="J566" s="1"/>
      <c r="K566" s="1"/>
      <c r="L566" s="64"/>
      <c r="M566" s="6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9.5" customHeight="1" x14ac:dyDescent="0.3">
      <c r="A567" s="1"/>
      <c r="B567" s="1"/>
      <c r="C567" s="1"/>
      <c r="D567" s="1"/>
      <c r="E567" s="1"/>
      <c r="F567" s="1"/>
      <c r="G567" s="63"/>
      <c r="H567" s="1"/>
      <c r="I567" s="1"/>
      <c r="J567" s="1"/>
      <c r="K567" s="1"/>
      <c r="L567" s="64"/>
      <c r="M567" s="6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9.5" customHeight="1" x14ac:dyDescent="0.3">
      <c r="A568" s="1"/>
      <c r="B568" s="1"/>
      <c r="C568" s="1"/>
      <c r="D568" s="1"/>
      <c r="E568" s="1"/>
      <c r="F568" s="1"/>
      <c r="G568" s="63"/>
      <c r="H568" s="1"/>
      <c r="I568" s="1"/>
      <c r="J568" s="1"/>
      <c r="K568" s="1"/>
      <c r="L568" s="64"/>
      <c r="M568" s="6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9.5" customHeight="1" x14ac:dyDescent="0.3">
      <c r="A569" s="1"/>
      <c r="B569" s="1"/>
      <c r="C569" s="1"/>
      <c r="D569" s="1"/>
      <c r="E569" s="1"/>
      <c r="F569" s="1"/>
      <c r="G569" s="63"/>
      <c r="H569" s="1"/>
      <c r="I569" s="1"/>
      <c r="J569" s="1"/>
      <c r="K569" s="1"/>
      <c r="L569" s="64"/>
      <c r="M569" s="6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9.5" customHeight="1" x14ac:dyDescent="0.3">
      <c r="A570" s="1"/>
      <c r="B570" s="1"/>
      <c r="C570" s="1"/>
      <c r="D570" s="1"/>
      <c r="E570" s="1"/>
      <c r="F570" s="1"/>
      <c r="G570" s="63"/>
      <c r="H570" s="1"/>
      <c r="I570" s="1"/>
      <c r="J570" s="1"/>
      <c r="K570" s="1"/>
      <c r="L570" s="64"/>
      <c r="M570" s="6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9.5" customHeight="1" x14ac:dyDescent="0.3">
      <c r="A571" s="1"/>
      <c r="B571" s="1"/>
      <c r="C571" s="1"/>
      <c r="D571" s="1"/>
      <c r="E571" s="1"/>
      <c r="F571" s="1"/>
      <c r="G571" s="63"/>
      <c r="H571" s="1"/>
      <c r="I571" s="1"/>
      <c r="J571" s="1"/>
      <c r="K571" s="1"/>
      <c r="L571" s="64"/>
      <c r="M571" s="6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9.5" customHeight="1" x14ac:dyDescent="0.3">
      <c r="A572" s="1"/>
      <c r="B572" s="1"/>
      <c r="C572" s="1"/>
      <c r="D572" s="1"/>
      <c r="E572" s="1"/>
      <c r="F572" s="1"/>
      <c r="G572" s="63"/>
      <c r="H572" s="1"/>
      <c r="I572" s="1"/>
      <c r="J572" s="1"/>
      <c r="K572" s="1"/>
      <c r="L572" s="64"/>
      <c r="M572" s="6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9.5" customHeight="1" x14ac:dyDescent="0.3">
      <c r="A573" s="1"/>
      <c r="B573" s="1"/>
      <c r="C573" s="1"/>
      <c r="D573" s="1"/>
      <c r="E573" s="1"/>
      <c r="F573" s="1"/>
      <c r="G573" s="63"/>
      <c r="H573" s="1"/>
      <c r="I573" s="1"/>
      <c r="J573" s="1"/>
      <c r="K573" s="1"/>
      <c r="L573" s="64"/>
      <c r="M573" s="6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9.5" customHeight="1" x14ac:dyDescent="0.3">
      <c r="A574" s="1"/>
      <c r="B574" s="1"/>
      <c r="C574" s="1"/>
      <c r="D574" s="1"/>
      <c r="E574" s="1"/>
      <c r="F574" s="1"/>
      <c r="G574" s="63"/>
      <c r="H574" s="1"/>
      <c r="I574" s="1"/>
      <c r="J574" s="1"/>
      <c r="K574" s="1"/>
      <c r="L574" s="64"/>
      <c r="M574" s="6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9.5" customHeight="1" x14ac:dyDescent="0.3">
      <c r="A575" s="1"/>
      <c r="B575" s="1"/>
      <c r="C575" s="1"/>
      <c r="D575" s="1"/>
      <c r="E575" s="1"/>
      <c r="F575" s="1"/>
      <c r="G575" s="63"/>
      <c r="H575" s="1"/>
      <c r="I575" s="1"/>
      <c r="J575" s="1"/>
      <c r="K575" s="1"/>
      <c r="L575" s="64"/>
      <c r="M575" s="6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9.5" customHeight="1" x14ac:dyDescent="0.3">
      <c r="A576" s="1"/>
      <c r="B576" s="1"/>
      <c r="C576" s="1"/>
      <c r="D576" s="1"/>
      <c r="E576" s="1"/>
      <c r="F576" s="1"/>
      <c r="G576" s="63"/>
      <c r="H576" s="1"/>
      <c r="I576" s="1"/>
      <c r="J576" s="1"/>
      <c r="K576" s="1"/>
      <c r="L576" s="64"/>
      <c r="M576" s="6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9.5" customHeight="1" x14ac:dyDescent="0.3">
      <c r="A577" s="1"/>
      <c r="B577" s="1"/>
      <c r="C577" s="1"/>
      <c r="D577" s="1"/>
      <c r="E577" s="1"/>
      <c r="F577" s="1"/>
      <c r="G577" s="63"/>
      <c r="H577" s="1"/>
      <c r="I577" s="1"/>
      <c r="J577" s="1"/>
      <c r="K577" s="1"/>
      <c r="L577" s="64"/>
      <c r="M577" s="6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9.5" customHeight="1" x14ac:dyDescent="0.3">
      <c r="A578" s="1"/>
      <c r="B578" s="1"/>
      <c r="C578" s="1"/>
      <c r="D578" s="1"/>
      <c r="E578" s="1"/>
      <c r="F578" s="1"/>
      <c r="G578" s="63"/>
      <c r="H578" s="1"/>
      <c r="I578" s="1"/>
      <c r="J578" s="1"/>
      <c r="K578" s="1"/>
      <c r="L578" s="64"/>
      <c r="M578" s="6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9.5" customHeight="1" x14ac:dyDescent="0.3">
      <c r="A579" s="1"/>
      <c r="B579" s="1"/>
      <c r="C579" s="1"/>
      <c r="D579" s="1"/>
      <c r="E579" s="1"/>
      <c r="F579" s="1"/>
      <c r="G579" s="63"/>
      <c r="H579" s="1"/>
      <c r="I579" s="1"/>
      <c r="J579" s="1"/>
      <c r="K579" s="1"/>
      <c r="L579" s="64"/>
      <c r="M579" s="6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9.5" customHeight="1" x14ac:dyDescent="0.3">
      <c r="A580" s="1"/>
      <c r="B580" s="1"/>
      <c r="C580" s="1"/>
      <c r="D580" s="1"/>
      <c r="E580" s="1"/>
      <c r="F580" s="1"/>
      <c r="G580" s="63"/>
      <c r="H580" s="1"/>
      <c r="I580" s="1"/>
      <c r="J580" s="1"/>
      <c r="K580" s="1"/>
      <c r="L580" s="64"/>
      <c r="M580" s="6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9.5" customHeight="1" x14ac:dyDescent="0.3">
      <c r="A581" s="1"/>
      <c r="B581" s="1"/>
      <c r="C581" s="1"/>
      <c r="D581" s="1"/>
      <c r="E581" s="1"/>
      <c r="F581" s="1"/>
      <c r="G581" s="63"/>
      <c r="H581" s="1"/>
      <c r="I581" s="1"/>
      <c r="J581" s="1"/>
      <c r="K581" s="1"/>
      <c r="L581" s="64"/>
      <c r="M581" s="6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9.5" customHeight="1" x14ac:dyDescent="0.3">
      <c r="A582" s="1"/>
      <c r="B582" s="1"/>
      <c r="C582" s="1"/>
      <c r="D582" s="1"/>
      <c r="E582" s="1"/>
      <c r="F582" s="1"/>
      <c r="G582" s="63"/>
      <c r="H582" s="1"/>
      <c r="I582" s="1"/>
      <c r="J582" s="1"/>
      <c r="K582" s="1"/>
      <c r="L582" s="64"/>
      <c r="M582" s="6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9.5" customHeight="1" x14ac:dyDescent="0.3">
      <c r="A583" s="1"/>
      <c r="B583" s="1"/>
      <c r="C583" s="1"/>
      <c r="D583" s="1"/>
      <c r="E583" s="1"/>
      <c r="F583" s="1"/>
      <c r="G583" s="63"/>
      <c r="H583" s="1"/>
      <c r="I583" s="1"/>
      <c r="J583" s="1"/>
      <c r="K583" s="1"/>
      <c r="L583" s="64"/>
      <c r="M583" s="6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9.5" customHeight="1" x14ac:dyDescent="0.3">
      <c r="A584" s="1"/>
      <c r="B584" s="1"/>
      <c r="C584" s="1"/>
      <c r="D584" s="1"/>
      <c r="E584" s="1"/>
      <c r="F584" s="1"/>
      <c r="G584" s="63"/>
      <c r="H584" s="1"/>
      <c r="I584" s="1"/>
      <c r="J584" s="1"/>
      <c r="K584" s="1"/>
      <c r="L584" s="64"/>
      <c r="M584" s="6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9.5" customHeight="1" x14ac:dyDescent="0.3">
      <c r="A585" s="1"/>
      <c r="B585" s="1"/>
      <c r="C585" s="1"/>
      <c r="D585" s="1"/>
      <c r="E585" s="1"/>
      <c r="F585" s="1"/>
      <c r="G585" s="63"/>
      <c r="H585" s="1"/>
      <c r="I585" s="1"/>
      <c r="J585" s="1"/>
      <c r="K585" s="1"/>
      <c r="L585" s="64"/>
      <c r="M585" s="6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9.5" customHeight="1" x14ac:dyDescent="0.3">
      <c r="A586" s="1"/>
      <c r="B586" s="1"/>
      <c r="C586" s="1"/>
      <c r="D586" s="1"/>
      <c r="E586" s="1"/>
      <c r="F586" s="1"/>
      <c r="G586" s="63"/>
      <c r="H586" s="1"/>
      <c r="I586" s="1"/>
      <c r="J586" s="1"/>
      <c r="K586" s="1"/>
      <c r="L586" s="64"/>
      <c r="M586" s="6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9.5" customHeight="1" x14ac:dyDescent="0.3">
      <c r="A587" s="1"/>
      <c r="B587" s="1"/>
      <c r="C587" s="1"/>
      <c r="D587" s="1"/>
      <c r="E587" s="1"/>
      <c r="F587" s="1"/>
      <c r="G587" s="63"/>
      <c r="H587" s="1"/>
      <c r="I587" s="1"/>
      <c r="J587" s="1"/>
      <c r="K587" s="1"/>
      <c r="L587" s="64"/>
      <c r="M587" s="6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9.5" customHeight="1" x14ac:dyDescent="0.3">
      <c r="A588" s="1"/>
      <c r="B588" s="1"/>
      <c r="C588" s="1"/>
      <c r="D588" s="1"/>
      <c r="E588" s="1"/>
      <c r="F588" s="1"/>
      <c r="G588" s="63"/>
      <c r="H588" s="1"/>
      <c r="I588" s="1"/>
      <c r="J588" s="1"/>
      <c r="K588" s="1"/>
      <c r="L588" s="64"/>
      <c r="M588" s="6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9.5" customHeight="1" x14ac:dyDescent="0.3">
      <c r="A589" s="1"/>
      <c r="B589" s="1"/>
      <c r="C589" s="1"/>
      <c r="D589" s="1"/>
      <c r="E589" s="1"/>
      <c r="F589" s="1"/>
      <c r="G589" s="63"/>
      <c r="H589" s="1"/>
      <c r="I589" s="1"/>
      <c r="J589" s="1"/>
      <c r="K589" s="1"/>
      <c r="L589" s="64"/>
      <c r="M589" s="6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9.5" customHeight="1" x14ac:dyDescent="0.3">
      <c r="A590" s="1"/>
      <c r="B590" s="1"/>
      <c r="C590" s="1"/>
      <c r="D590" s="1"/>
      <c r="E590" s="1"/>
      <c r="F590" s="1"/>
      <c r="G590" s="63"/>
      <c r="H590" s="1"/>
      <c r="I590" s="1"/>
      <c r="J590" s="1"/>
      <c r="K590" s="1"/>
      <c r="L590" s="64"/>
      <c r="M590" s="6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9.5" customHeight="1" x14ac:dyDescent="0.3">
      <c r="A591" s="1"/>
      <c r="B591" s="1"/>
      <c r="C591" s="1"/>
      <c r="D591" s="1"/>
      <c r="E591" s="1"/>
      <c r="F591" s="1"/>
      <c r="G591" s="63"/>
      <c r="H591" s="1"/>
      <c r="I591" s="1"/>
      <c r="J591" s="1"/>
      <c r="K591" s="1"/>
      <c r="L591" s="64"/>
      <c r="M591" s="6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9.5" customHeight="1" x14ac:dyDescent="0.3">
      <c r="A592" s="1"/>
      <c r="B592" s="1"/>
      <c r="C592" s="1"/>
      <c r="D592" s="1"/>
      <c r="E592" s="1"/>
      <c r="F592" s="1"/>
      <c r="G592" s="63"/>
      <c r="H592" s="1"/>
      <c r="I592" s="1"/>
      <c r="J592" s="1"/>
      <c r="K592" s="1"/>
      <c r="L592" s="64"/>
      <c r="M592" s="6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9.5" customHeight="1" x14ac:dyDescent="0.3">
      <c r="A593" s="1"/>
      <c r="B593" s="1"/>
      <c r="C593" s="1"/>
      <c r="D593" s="1"/>
      <c r="E593" s="1"/>
      <c r="F593" s="1"/>
      <c r="G593" s="63"/>
      <c r="H593" s="1"/>
      <c r="I593" s="1"/>
      <c r="J593" s="1"/>
      <c r="K593" s="1"/>
      <c r="L593" s="64"/>
      <c r="M593" s="6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9.5" customHeight="1" x14ac:dyDescent="0.3">
      <c r="A594" s="1"/>
      <c r="B594" s="1"/>
      <c r="C594" s="1"/>
      <c r="D594" s="1"/>
      <c r="E594" s="1"/>
      <c r="F594" s="1"/>
      <c r="G594" s="63"/>
      <c r="H594" s="1"/>
      <c r="I594" s="1"/>
      <c r="J594" s="1"/>
      <c r="K594" s="1"/>
      <c r="L594" s="64"/>
      <c r="M594" s="6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9.5" customHeight="1" x14ac:dyDescent="0.3">
      <c r="A595" s="1"/>
      <c r="B595" s="1"/>
      <c r="C595" s="1"/>
      <c r="D595" s="1"/>
      <c r="E595" s="1"/>
      <c r="F595" s="1"/>
      <c r="G595" s="63"/>
      <c r="H595" s="1"/>
      <c r="I595" s="1"/>
      <c r="J595" s="1"/>
      <c r="K595" s="1"/>
      <c r="L595" s="64"/>
      <c r="M595" s="6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9.5" customHeight="1" x14ac:dyDescent="0.3">
      <c r="A596" s="1"/>
      <c r="B596" s="1"/>
      <c r="C596" s="1"/>
      <c r="D596" s="1"/>
      <c r="E596" s="1"/>
      <c r="F596" s="1"/>
      <c r="G596" s="63"/>
      <c r="H596" s="1"/>
      <c r="I596" s="1"/>
      <c r="J596" s="1"/>
      <c r="K596" s="1"/>
      <c r="L596" s="64"/>
      <c r="M596" s="6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9.5" customHeight="1" x14ac:dyDescent="0.3">
      <c r="A597" s="1"/>
      <c r="B597" s="1"/>
      <c r="C597" s="1"/>
      <c r="D597" s="1"/>
      <c r="E597" s="1"/>
      <c r="F597" s="1"/>
      <c r="G597" s="63"/>
      <c r="H597" s="1"/>
      <c r="I597" s="1"/>
      <c r="J597" s="1"/>
      <c r="K597" s="1"/>
      <c r="L597" s="64"/>
      <c r="M597" s="6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9.5" customHeight="1" x14ac:dyDescent="0.3">
      <c r="A598" s="1"/>
      <c r="B598" s="1"/>
      <c r="C598" s="1"/>
      <c r="D598" s="1"/>
      <c r="E598" s="1"/>
      <c r="F598" s="1"/>
      <c r="G598" s="63"/>
      <c r="H598" s="1"/>
      <c r="I598" s="1"/>
      <c r="J598" s="1"/>
      <c r="K598" s="1"/>
      <c r="L598" s="64"/>
      <c r="M598" s="6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9.5" customHeight="1" x14ac:dyDescent="0.3">
      <c r="A599" s="1"/>
      <c r="B599" s="1"/>
      <c r="C599" s="1"/>
      <c r="D599" s="1"/>
      <c r="E599" s="1"/>
      <c r="F599" s="1"/>
      <c r="G599" s="63"/>
      <c r="H599" s="1"/>
      <c r="I599" s="1"/>
      <c r="J599" s="1"/>
      <c r="K599" s="1"/>
      <c r="L599" s="64"/>
      <c r="M599" s="6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9.5" customHeight="1" x14ac:dyDescent="0.3">
      <c r="A600" s="1"/>
      <c r="B600" s="1"/>
      <c r="C600" s="1"/>
      <c r="D600" s="1"/>
      <c r="E600" s="1"/>
      <c r="F600" s="1"/>
      <c r="G600" s="63"/>
      <c r="H600" s="1"/>
      <c r="I600" s="1"/>
      <c r="J600" s="1"/>
      <c r="K600" s="1"/>
      <c r="L600" s="64"/>
      <c r="M600" s="6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9.5" customHeight="1" x14ac:dyDescent="0.3">
      <c r="A601" s="1"/>
      <c r="B601" s="1"/>
      <c r="C601" s="1"/>
      <c r="D601" s="1"/>
      <c r="E601" s="1"/>
      <c r="F601" s="1"/>
      <c r="G601" s="63"/>
      <c r="H601" s="1"/>
      <c r="I601" s="1"/>
      <c r="J601" s="1"/>
      <c r="K601" s="1"/>
      <c r="L601" s="64"/>
      <c r="M601" s="6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9.5" customHeight="1" x14ac:dyDescent="0.3">
      <c r="A602" s="1"/>
      <c r="B602" s="1"/>
      <c r="C602" s="1"/>
      <c r="D602" s="1"/>
      <c r="E602" s="1"/>
      <c r="F602" s="1"/>
      <c r="G602" s="63"/>
      <c r="H602" s="1"/>
      <c r="I602" s="1"/>
      <c r="J602" s="1"/>
      <c r="K602" s="1"/>
      <c r="L602" s="64"/>
      <c r="M602" s="6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9.5" customHeight="1" x14ac:dyDescent="0.3">
      <c r="A603" s="1"/>
      <c r="B603" s="1"/>
      <c r="C603" s="1"/>
      <c r="D603" s="1"/>
      <c r="E603" s="1"/>
      <c r="F603" s="1"/>
      <c r="G603" s="63"/>
      <c r="H603" s="1"/>
      <c r="I603" s="1"/>
      <c r="J603" s="1"/>
      <c r="K603" s="1"/>
      <c r="L603" s="64"/>
      <c r="M603" s="6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9.5" customHeight="1" x14ac:dyDescent="0.3">
      <c r="A604" s="1"/>
      <c r="B604" s="1"/>
      <c r="C604" s="1"/>
      <c r="D604" s="1"/>
      <c r="E604" s="1"/>
      <c r="F604" s="1"/>
      <c r="G604" s="63"/>
      <c r="H604" s="1"/>
      <c r="I604" s="1"/>
      <c r="J604" s="1"/>
      <c r="K604" s="1"/>
      <c r="L604" s="64"/>
      <c r="M604" s="6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9.5" customHeight="1" x14ac:dyDescent="0.3">
      <c r="A605" s="1"/>
      <c r="B605" s="1"/>
      <c r="C605" s="1"/>
      <c r="D605" s="1"/>
      <c r="E605" s="1"/>
      <c r="F605" s="1"/>
      <c r="G605" s="63"/>
      <c r="H605" s="1"/>
      <c r="I605" s="1"/>
      <c r="J605" s="1"/>
      <c r="K605" s="1"/>
      <c r="L605" s="64"/>
      <c r="M605" s="6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9.5" customHeight="1" x14ac:dyDescent="0.3">
      <c r="A606" s="1"/>
      <c r="B606" s="1"/>
      <c r="C606" s="1"/>
      <c r="D606" s="1"/>
      <c r="E606" s="1"/>
      <c r="F606" s="1"/>
      <c r="G606" s="63"/>
      <c r="H606" s="1"/>
      <c r="I606" s="1"/>
      <c r="J606" s="1"/>
      <c r="K606" s="1"/>
      <c r="L606" s="64"/>
      <c r="M606" s="6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9.5" customHeight="1" x14ac:dyDescent="0.3">
      <c r="A607" s="1"/>
      <c r="B607" s="1"/>
      <c r="C607" s="1"/>
      <c r="D607" s="1"/>
      <c r="E607" s="1"/>
      <c r="F607" s="1"/>
      <c r="G607" s="63"/>
      <c r="H607" s="1"/>
      <c r="I607" s="1"/>
      <c r="J607" s="1"/>
      <c r="K607" s="1"/>
      <c r="L607" s="64"/>
      <c r="M607" s="6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9.5" customHeight="1" x14ac:dyDescent="0.3">
      <c r="A608" s="1"/>
      <c r="B608" s="1"/>
      <c r="C608" s="1"/>
      <c r="D608" s="1"/>
      <c r="E608" s="1"/>
      <c r="F608" s="1"/>
      <c r="G608" s="63"/>
      <c r="H608" s="1"/>
      <c r="I608" s="1"/>
      <c r="J608" s="1"/>
      <c r="K608" s="1"/>
      <c r="L608" s="64"/>
      <c r="M608" s="6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9.5" customHeight="1" x14ac:dyDescent="0.3">
      <c r="A609" s="1"/>
      <c r="B609" s="1"/>
      <c r="C609" s="1"/>
      <c r="D609" s="1"/>
      <c r="E609" s="1"/>
      <c r="F609" s="1"/>
      <c r="G609" s="63"/>
      <c r="H609" s="1"/>
      <c r="I609" s="1"/>
      <c r="J609" s="1"/>
      <c r="K609" s="1"/>
      <c r="L609" s="64"/>
      <c r="M609" s="6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9.5" customHeight="1" x14ac:dyDescent="0.3">
      <c r="A610" s="1"/>
      <c r="B610" s="1"/>
      <c r="C610" s="1"/>
      <c r="D610" s="1"/>
      <c r="E610" s="1"/>
      <c r="F610" s="1"/>
      <c r="G610" s="63"/>
      <c r="H610" s="1"/>
      <c r="I610" s="1"/>
      <c r="J610" s="1"/>
      <c r="K610" s="1"/>
      <c r="L610" s="64"/>
      <c r="M610" s="6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9.5" customHeight="1" x14ac:dyDescent="0.3">
      <c r="A611" s="1"/>
      <c r="B611" s="1"/>
      <c r="C611" s="1"/>
      <c r="D611" s="1"/>
      <c r="E611" s="1"/>
      <c r="F611" s="1"/>
      <c r="G611" s="63"/>
      <c r="H611" s="1"/>
      <c r="I611" s="1"/>
      <c r="J611" s="1"/>
      <c r="K611" s="1"/>
      <c r="L611" s="64"/>
      <c r="M611" s="6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9.5" customHeight="1" x14ac:dyDescent="0.3">
      <c r="A612" s="1"/>
      <c r="B612" s="1"/>
      <c r="C612" s="1"/>
      <c r="D612" s="1"/>
      <c r="E612" s="1"/>
      <c r="F612" s="1"/>
      <c r="G612" s="63"/>
      <c r="H612" s="1"/>
      <c r="I612" s="1"/>
      <c r="J612" s="1"/>
      <c r="K612" s="1"/>
      <c r="L612" s="64"/>
      <c r="M612" s="6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9.5" customHeight="1" x14ac:dyDescent="0.3">
      <c r="A613" s="1"/>
      <c r="B613" s="1"/>
      <c r="C613" s="1"/>
      <c r="D613" s="1"/>
      <c r="E613" s="1"/>
      <c r="F613" s="1"/>
      <c r="G613" s="63"/>
      <c r="H613" s="1"/>
      <c r="I613" s="1"/>
      <c r="J613" s="1"/>
      <c r="K613" s="1"/>
      <c r="L613" s="64"/>
      <c r="M613" s="6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9.5" customHeight="1" x14ac:dyDescent="0.3">
      <c r="A614" s="1"/>
      <c r="B614" s="1"/>
      <c r="C614" s="1"/>
      <c r="D614" s="1"/>
      <c r="E614" s="1"/>
      <c r="F614" s="1"/>
      <c r="G614" s="63"/>
      <c r="H614" s="1"/>
      <c r="I614" s="1"/>
      <c r="J614" s="1"/>
      <c r="K614" s="1"/>
      <c r="L614" s="64"/>
      <c r="M614" s="6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9.5" customHeight="1" x14ac:dyDescent="0.3">
      <c r="A615" s="1"/>
      <c r="B615" s="1"/>
      <c r="C615" s="1"/>
      <c r="D615" s="1"/>
      <c r="E615" s="1"/>
      <c r="F615" s="1"/>
      <c r="G615" s="63"/>
      <c r="H615" s="1"/>
      <c r="I615" s="1"/>
      <c r="J615" s="1"/>
      <c r="K615" s="1"/>
      <c r="L615" s="64"/>
      <c r="M615" s="6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9.5" customHeight="1" x14ac:dyDescent="0.3">
      <c r="A616" s="1"/>
      <c r="B616" s="1"/>
      <c r="C616" s="1"/>
      <c r="D616" s="1"/>
      <c r="E616" s="1"/>
      <c r="F616" s="1"/>
      <c r="G616" s="63"/>
      <c r="H616" s="1"/>
      <c r="I616" s="1"/>
      <c r="J616" s="1"/>
      <c r="K616" s="1"/>
      <c r="L616" s="64"/>
      <c r="M616" s="6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9.5" customHeight="1" x14ac:dyDescent="0.3">
      <c r="A617" s="1"/>
      <c r="B617" s="1"/>
      <c r="C617" s="1"/>
      <c r="D617" s="1"/>
      <c r="E617" s="1"/>
      <c r="F617" s="1"/>
      <c r="G617" s="63"/>
      <c r="H617" s="1"/>
      <c r="I617" s="1"/>
      <c r="J617" s="1"/>
      <c r="K617" s="1"/>
      <c r="L617" s="64"/>
      <c r="M617" s="6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9.5" customHeight="1" x14ac:dyDescent="0.3">
      <c r="A618" s="1"/>
      <c r="B618" s="1"/>
      <c r="C618" s="1"/>
      <c r="D618" s="1"/>
      <c r="E618" s="1"/>
      <c r="F618" s="1"/>
      <c r="G618" s="63"/>
      <c r="H618" s="1"/>
      <c r="I618" s="1"/>
      <c r="J618" s="1"/>
      <c r="K618" s="1"/>
      <c r="L618" s="64"/>
      <c r="M618" s="6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9.5" customHeight="1" x14ac:dyDescent="0.3">
      <c r="A619" s="1"/>
      <c r="B619" s="1"/>
      <c r="C619" s="1"/>
      <c r="D619" s="1"/>
      <c r="E619" s="1"/>
      <c r="F619" s="1"/>
      <c r="G619" s="63"/>
      <c r="H619" s="1"/>
      <c r="I619" s="1"/>
      <c r="J619" s="1"/>
      <c r="K619" s="1"/>
      <c r="L619" s="64"/>
      <c r="M619" s="6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9.5" customHeight="1" x14ac:dyDescent="0.3">
      <c r="A620" s="1"/>
      <c r="B620" s="1"/>
      <c r="C620" s="1"/>
      <c r="D620" s="1"/>
      <c r="E620" s="1"/>
      <c r="F620" s="1"/>
      <c r="G620" s="63"/>
      <c r="H620" s="1"/>
      <c r="I620" s="1"/>
      <c r="J620" s="1"/>
      <c r="K620" s="1"/>
      <c r="L620" s="64"/>
      <c r="M620" s="6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9.5" customHeight="1" x14ac:dyDescent="0.3">
      <c r="A621" s="1"/>
      <c r="B621" s="1"/>
      <c r="C621" s="1"/>
      <c r="D621" s="1"/>
      <c r="E621" s="1"/>
      <c r="F621" s="1"/>
      <c r="G621" s="63"/>
      <c r="H621" s="1"/>
      <c r="I621" s="1"/>
      <c r="J621" s="1"/>
      <c r="K621" s="1"/>
      <c r="L621" s="64"/>
      <c r="M621" s="6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9.5" customHeight="1" x14ac:dyDescent="0.3">
      <c r="A622" s="1"/>
      <c r="B622" s="1"/>
      <c r="C622" s="1"/>
      <c r="D622" s="1"/>
      <c r="E622" s="1"/>
      <c r="F622" s="1"/>
      <c r="G622" s="63"/>
      <c r="H622" s="1"/>
      <c r="I622" s="1"/>
      <c r="J622" s="1"/>
      <c r="K622" s="1"/>
      <c r="L622" s="64"/>
      <c r="M622" s="6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9.5" customHeight="1" x14ac:dyDescent="0.3">
      <c r="A623" s="1"/>
      <c r="B623" s="1"/>
      <c r="C623" s="1"/>
      <c r="D623" s="1"/>
      <c r="E623" s="1"/>
      <c r="F623" s="1"/>
      <c r="G623" s="63"/>
      <c r="H623" s="1"/>
      <c r="I623" s="1"/>
      <c r="J623" s="1"/>
      <c r="K623" s="1"/>
      <c r="L623" s="64"/>
      <c r="M623" s="6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9.5" customHeight="1" x14ac:dyDescent="0.3">
      <c r="A624" s="1"/>
      <c r="B624" s="1"/>
      <c r="C624" s="1"/>
      <c r="D624" s="1"/>
      <c r="E624" s="1"/>
      <c r="F624" s="1"/>
      <c r="G624" s="63"/>
      <c r="H624" s="1"/>
      <c r="I624" s="1"/>
      <c r="J624" s="1"/>
      <c r="K624" s="1"/>
      <c r="L624" s="64"/>
      <c r="M624" s="6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9.5" customHeight="1" x14ac:dyDescent="0.3">
      <c r="A625" s="1"/>
      <c r="B625" s="1"/>
      <c r="C625" s="1"/>
      <c r="D625" s="1"/>
      <c r="E625" s="1"/>
      <c r="F625" s="1"/>
      <c r="G625" s="63"/>
      <c r="H625" s="1"/>
      <c r="I625" s="1"/>
      <c r="J625" s="1"/>
      <c r="K625" s="1"/>
      <c r="L625" s="64"/>
      <c r="M625" s="6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9.5" customHeight="1" x14ac:dyDescent="0.3">
      <c r="A626" s="1"/>
      <c r="B626" s="1"/>
      <c r="C626" s="1"/>
      <c r="D626" s="1"/>
      <c r="E626" s="1"/>
      <c r="F626" s="1"/>
      <c r="G626" s="63"/>
      <c r="H626" s="1"/>
      <c r="I626" s="1"/>
      <c r="J626" s="1"/>
      <c r="K626" s="1"/>
      <c r="L626" s="64"/>
      <c r="M626" s="6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9.5" customHeight="1" x14ac:dyDescent="0.3">
      <c r="A627" s="1"/>
      <c r="B627" s="1"/>
      <c r="C627" s="1"/>
      <c r="D627" s="1"/>
      <c r="E627" s="1"/>
      <c r="F627" s="1"/>
      <c r="G627" s="63"/>
      <c r="H627" s="1"/>
      <c r="I627" s="1"/>
      <c r="J627" s="1"/>
      <c r="K627" s="1"/>
      <c r="L627" s="64"/>
      <c r="M627" s="6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9.5" customHeight="1" x14ac:dyDescent="0.3">
      <c r="A628" s="1"/>
      <c r="B628" s="1"/>
      <c r="C628" s="1"/>
      <c r="D628" s="1"/>
      <c r="E628" s="1"/>
      <c r="F628" s="1"/>
      <c r="G628" s="63"/>
      <c r="H628" s="1"/>
      <c r="I628" s="1"/>
      <c r="J628" s="1"/>
      <c r="K628" s="1"/>
      <c r="L628" s="64"/>
      <c r="M628" s="6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9.5" customHeight="1" x14ac:dyDescent="0.3">
      <c r="A629" s="1"/>
      <c r="B629" s="1"/>
      <c r="C629" s="1"/>
      <c r="D629" s="1"/>
      <c r="E629" s="1"/>
      <c r="F629" s="1"/>
      <c r="G629" s="63"/>
      <c r="H629" s="1"/>
      <c r="I629" s="1"/>
      <c r="J629" s="1"/>
      <c r="K629" s="1"/>
      <c r="L629" s="64"/>
      <c r="M629" s="6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9.5" customHeight="1" x14ac:dyDescent="0.3">
      <c r="A630" s="1"/>
      <c r="B630" s="1"/>
      <c r="C630" s="1"/>
      <c r="D630" s="1"/>
      <c r="E630" s="1"/>
      <c r="F630" s="1"/>
      <c r="G630" s="63"/>
      <c r="H630" s="1"/>
      <c r="I630" s="1"/>
      <c r="J630" s="1"/>
      <c r="K630" s="1"/>
      <c r="L630" s="64"/>
      <c r="M630" s="6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9.5" customHeight="1" x14ac:dyDescent="0.3">
      <c r="A631" s="1"/>
      <c r="B631" s="1"/>
      <c r="C631" s="1"/>
      <c r="D631" s="1"/>
      <c r="E631" s="1"/>
      <c r="F631" s="1"/>
      <c r="G631" s="63"/>
      <c r="H631" s="1"/>
      <c r="I631" s="1"/>
      <c r="J631" s="1"/>
      <c r="K631" s="1"/>
      <c r="L631" s="64"/>
      <c r="M631" s="6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9.5" customHeight="1" x14ac:dyDescent="0.3">
      <c r="A632" s="1"/>
      <c r="B632" s="1"/>
      <c r="C632" s="1"/>
      <c r="D632" s="1"/>
      <c r="E632" s="1"/>
      <c r="F632" s="1"/>
      <c r="G632" s="63"/>
      <c r="H632" s="1"/>
      <c r="I632" s="1"/>
      <c r="J632" s="1"/>
      <c r="K632" s="1"/>
      <c r="L632" s="64"/>
      <c r="M632" s="6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9.5" customHeight="1" x14ac:dyDescent="0.3">
      <c r="A633" s="1"/>
      <c r="B633" s="1"/>
      <c r="C633" s="1"/>
      <c r="D633" s="1"/>
      <c r="E633" s="1"/>
      <c r="F633" s="1"/>
      <c r="G633" s="63"/>
      <c r="H633" s="1"/>
      <c r="I633" s="1"/>
      <c r="J633" s="1"/>
      <c r="K633" s="1"/>
      <c r="L633" s="64"/>
      <c r="M633" s="6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9.5" customHeight="1" x14ac:dyDescent="0.3">
      <c r="A634" s="1"/>
      <c r="B634" s="1"/>
      <c r="C634" s="1"/>
      <c r="D634" s="1"/>
      <c r="E634" s="1"/>
      <c r="F634" s="1"/>
      <c r="G634" s="63"/>
      <c r="H634" s="1"/>
      <c r="I634" s="1"/>
      <c r="J634" s="1"/>
      <c r="K634" s="1"/>
      <c r="L634" s="64"/>
      <c r="M634" s="6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9.5" customHeight="1" x14ac:dyDescent="0.3">
      <c r="A635" s="1"/>
      <c r="B635" s="1"/>
      <c r="C635" s="1"/>
      <c r="D635" s="1"/>
      <c r="E635" s="1"/>
      <c r="F635" s="1"/>
      <c r="G635" s="63"/>
      <c r="H635" s="1"/>
      <c r="I635" s="1"/>
      <c r="J635" s="1"/>
      <c r="K635" s="1"/>
      <c r="L635" s="64"/>
      <c r="M635" s="6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9.5" customHeight="1" x14ac:dyDescent="0.3">
      <c r="A636" s="1"/>
      <c r="B636" s="1"/>
      <c r="C636" s="1"/>
      <c r="D636" s="1"/>
      <c r="E636" s="1"/>
      <c r="F636" s="1"/>
      <c r="G636" s="63"/>
      <c r="H636" s="1"/>
      <c r="I636" s="1"/>
      <c r="J636" s="1"/>
      <c r="K636" s="1"/>
      <c r="L636" s="64"/>
      <c r="M636" s="6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9.5" customHeight="1" x14ac:dyDescent="0.3">
      <c r="A637" s="1"/>
      <c r="B637" s="1"/>
      <c r="C637" s="1"/>
      <c r="D637" s="1"/>
      <c r="E637" s="1"/>
      <c r="F637" s="1"/>
      <c r="G637" s="63"/>
      <c r="H637" s="1"/>
      <c r="I637" s="1"/>
      <c r="J637" s="1"/>
      <c r="K637" s="1"/>
      <c r="L637" s="64"/>
      <c r="M637" s="6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9.5" customHeight="1" x14ac:dyDescent="0.3">
      <c r="A638" s="1"/>
      <c r="B638" s="1"/>
      <c r="C638" s="1"/>
      <c r="D638" s="1"/>
      <c r="E638" s="1"/>
      <c r="F638" s="1"/>
      <c r="G638" s="63"/>
      <c r="H638" s="1"/>
      <c r="I638" s="1"/>
      <c r="J638" s="1"/>
      <c r="K638" s="1"/>
      <c r="L638" s="64"/>
      <c r="M638" s="6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9.5" customHeight="1" x14ac:dyDescent="0.3">
      <c r="A639" s="1"/>
      <c r="B639" s="1"/>
      <c r="C639" s="1"/>
      <c r="D639" s="1"/>
      <c r="E639" s="1"/>
      <c r="F639" s="1"/>
      <c r="G639" s="63"/>
      <c r="H639" s="1"/>
      <c r="I639" s="1"/>
      <c r="J639" s="1"/>
      <c r="K639" s="1"/>
      <c r="L639" s="64"/>
      <c r="M639" s="6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9.5" customHeight="1" x14ac:dyDescent="0.3">
      <c r="A640" s="1"/>
      <c r="B640" s="1"/>
      <c r="C640" s="1"/>
      <c r="D640" s="1"/>
      <c r="E640" s="1"/>
      <c r="F640" s="1"/>
      <c r="G640" s="63"/>
      <c r="H640" s="1"/>
      <c r="I640" s="1"/>
      <c r="J640" s="1"/>
      <c r="K640" s="1"/>
      <c r="L640" s="64"/>
      <c r="M640" s="6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9.5" customHeight="1" x14ac:dyDescent="0.3">
      <c r="A641" s="1"/>
      <c r="B641" s="1"/>
      <c r="C641" s="1"/>
      <c r="D641" s="1"/>
      <c r="E641" s="1"/>
      <c r="F641" s="1"/>
      <c r="G641" s="63"/>
      <c r="H641" s="1"/>
      <c r="I641" s="1"/>
      <c r="J641" s="1"/>
      <c r="K641" s="1"/>
      <c r="L641" s="64"/>
      <c r="M641" s="6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9.5" customHeight="1" x14ac:dyDescent="0.3">
      <c r="A642" s="1"/>
      <c r="B642" s="1"/>
      <c r="C642" s="1"/>
      <c r="D642" s="1"/>
      <c r="E642" s="1"/>
      <c r="F642" s="1"/>
      <c r="G642" s="63"/>
      <c r="H642" s="1"/>
      <c r="I642" s="1"/>
      <c r="J642" s="1"/>
      <c r="K642" s="1"/>
      <c r="L642" s="64"/>
      <c r="M642" s="6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9.5" customHeight="1" x14ac:dyDescent="0.3">
      <c r="A643" s="1"/>
      <c r="B643" s="1"/>
      <c r="C643" s="1"/>
      <c r="D643" s="1"/>
      <c r="E643" s="1"/>
      <c r="F643" s="1"/>
      <c r="G643" s="63"/>
      <c r="H643" s="1"/>
      <c r="I643" s="1"/>
      <c r="J643" s="1"/>
      <c r="K643" s="1"/>
      <c r="L643" s="64"/>
      <c r="M643" s="6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9.5" customHeight="1" x14ac:dyDescent="0.3">
      <c r="A644" s="1"/>
      <c r="B644" s="1"/>
      <c r="C644" s="1"/>
      <c r="D644" s="1"/>
      <c r="E644" s="1"/>
      <c r="F644" s="1"/>
      <c r="G644" s="63"/>
      <c r="H644" s="1"/>
      <c r="I644" s="1"/>
      <c r="J644" s="1"/>
      <c r="K644" s="1"/>
      <c r="L644" s="64"/>
      <c r="M644" s="6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9.5" customHeight="1" x14ac:dyDescent="0.3">
      <c r="A645" s="1"/>
      <c r="B645" s="1"/>
      <c r="C645" s="1"/>
      <c r="D645" s="1"/>
      <c r="E645" s="1"/>
      <c r="F645" s="1"/>
      <c r="G645" s="63"/>
      <c r="H645" s="1"/>
      <c r="I645" s="1"/>
      <c r="J645" s="1"/>
      <c r="K645" s="1"/>
      <c r="L645" s="64"/>
      <c r="M645" s="6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9.5" customHeight="1" x14ac:dyDescent="0.3">
      <c r="A646" s="1"/>
      <c r="B646" s="1"/>
      <c r="C646" s="1"/>
      <c r="D646" s="1"/>
      <c r="E646" s="1"/>
      <c r="F646" s="1"/>
      <c r="G646" s="63"/>
      <c r="H646" s="1"/>
      <c r="I646" s="1"/>
      <c r="J646" s="1"/>
      <c r="K646" s="1"/>
      <c r="L646" s="64"/>
      <c r="M646" s="6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9.5" customHeight="1" x14ac:dyDescent="0.3">
      <c r="A647" s="1"/>
      <c r="B647" s="1"/>
      <c r="C647" s="1"/>
      <c r="D647" s="1"/>
      <c r="E647" s="1"/>
      <c r="F647" s="1"/>
      <c r="G647" s="63"/>
      <c r="H647" s="1"/>
      <c r="I647" s="1"/>
      <c r="J647" s="1"/>
      <c r="K647" s="1"/>
      <c r="L647" s="64"/>
      <c r="M647" s="6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9.5" customHeight="1" x14ac:dyDescent="0.3">
      <c r="A648" s="1"/>
      <c r="B648" s="1"/>
      <c r="C648" s="1"/>
      <c r="D648" s="1"/>
      <c r="E648" s="1"/>
      <c r="F648" s="1"/>
      <c r="G648" s="63"/>
      <c r="H648" s="1"/>
      <c r="I648" s="1"/>
      <c r="J648" s="1"/>
      <c r="K648" s="1"/>
      <c r="L648" s="64"/>
      <c r="M648" s="6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9.5" customHeight="1" x14ac:dyDescent="0.3">
      <c r="A649" s="1"/>
      <c r="B649" s="1"/>
      <c r="C649" s="1"/>
      <c r="D649" s="1"/>
      <c r="E649" s="1"/>
      <c r="F649" s="1"/>
      <c r="G649" s="63"/>
      <c r="H649" s="1"/>
      <c r="I649" s="1"/>
      <c r="J649" s="1"/>
      <c r="K649" s="1"/>
      <c r="L649" s="64"/>
      <c r="M649" s="6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9.5" customHeight="1" x14ac:dyDescent="0.3">
      <c r="A650" s="1"/>
      <c r="B650" s="1"/>
      <c r="C650" s="1"/>
      <c r="D650" s="1"/>
      <c r="E650" s="1"/>
      <c r="F650" s="1"/>
      <c r="G650" s="63"/>
      <c r="H650" s="1"/>
      <c r="I650" s="1"/>
      <c r="J650" s="1"/>
      <c r="K650" s="1"/>
      <c r="L650" s="64"/>
      <c r="M650" s="6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9.5" customHeight="1" x14ac:dyDescent="0.3">
      <c r="A651" s="1"/>
      <c r="B651" s="1"/>
      <c r="C651" s="1"/>
      <c r="D651" s="1"/>
      <c r="E651" s="1"/>
      <c r="F651" s="1"/>
      <c r="G651" s="63"/>
      <c r="H651" s="1"/>
      <c r="I651" s="1"/>
      <c r="J651" s="1"/>
      <c r="K651" s="1"/>
      <c r="L651" s="64"/>
      <c r="M651" s="6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9.5" customHeight="1" x14ac:dyDescent="0.3">
      <c r="A652" s="1"/>
      <c r="B652" s="1"/>
      <c r="C652" s="1"/>
      <c r="D652" s="1"/>
      <c r="E652" s="1"/>
      <c r="F652" s="1"/>
      <c r="G652" s="63"/>
      <c r="H652" s="1"/>
      <c r="I652" s="1"/>
      <c r="J652" s="1"/>
      <c r="K652" s="1"/>
      <c r="L652" s="64"/>
      <c r="M652" s="6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9.5" customHeight="1" x14ac:dyDescent="0.3">
      <c r="A653" s="1"/>
      <c r="B653" s="1"/>
      <c r="C653" s="1"/>
      <c r="D653" s="1"/>
      <c r="E653" s="1"/>
      <c r="F653" s="1"/>
      <c r="G653" s="63"/>
      <c r="H653" s="1"/>
      <c r="I653" s="1"/>
      <c r="J653" s="1"/>
      <c r="K653" s="1"/>
      <c r="L653" s="64"/>
      <c r="M653" s="6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9.5" customHeight="1" x14ac:dyDescent="0.3">
      <c r="A654" s="1"/>
      <c r="B654" s="1"/>
      <c r="C654" s="1"/>
      <c r="D654" s="1"/>
      <c r="E654" s="1"/>
      <c r="F654" s="1"/>
      <c r="G654" s="63"/>
      <c r="H654" s="1"/>
      <c r="I654" s="1"/>
      <c r="J654" s="1"/>
      <c r="K654" s="1"/>
      <c r="L654" s="64"/>
      <c r="M654" s="6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9.5" customHeight="1" x14ac:dyDescent="0.3">
      <c r="A655" s="1"/>
      <c r="B655" s="1"/>
      <c r="C655" s="1"/>
      <c r="D655" s="1"/>
      <c r="E655" s="1"/>
      <c r="F655" s="1"/>
      <c r="G655" s="63"/>
      <c r="H655" s="1"/>
      <c r="I655" s="1"/>
      <c r="J655" s="1"/>
      <c r="K655" s="1"/>
      <c r="L655" s="64"/>
      <c r="M655" s="6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9.5" customHeight="1" x14ac:dyDescent="0.3">
      <c r="A656" s="1"/>
      <c r="B656" s="1"/>
      <c r="C656" s="1"/>
      <c r="D656" s="1"/>
      <c r="E656" s="1"/>
      <c r="F656" s="1"/>
      <c r="G656" s="63"/>
      <c r="H656" s="1"/>
      <c r="I656" s="1"/>
      <c r="J656" s="1"/>
      <c r="K656" s="1"/>
      <c r="L656" s="64"/>
      <c r="M656" s="6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9.5" customHeight="1" x14ac:dyDescent="0.3">
      <c r="A657" s="1"/>
      <c r="B657" s="1"/>
      <c r="C657" s="1"/>
      <c r="D657" s="1"/>
      <c r="E657" s="1"/>
      <c r="F657" s="1"/>
      <c r="G657" s="63"/>
      <c r="H657" s="1"/>
      <c r="I657" s="1"/>
      <c r="J657" s="1"/>
      <c r="K657" s="1"/>
      <c r="L657" s="64"/>
      <c r="M657" s="6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9.5" customHeight="1" x14ac:dyDescent="0.3">
      <c r="A658" s="1"/>
      <c r="B658" s="1"/>
      <c r="C658" s="1"/>
      <c r="D658" s="1"/>
      <c r="E658" s="1"/>
      <c r="F658" s="1"/>
      <c r="G658" s="63"/>
      <c r="H658" s="1"/>
      <c r="I658" s="1"/>
      <c r="J658" s="1"/>
      <c r="K658" s="1"/>
      <c r="L658" s="64"/>
      <c r="M658" s="6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9.5" customHeight="1" x14ac:dyDescent="0.3">
      <c r="A659" s="1"/>
      <c r="B659" s="1"/>
      <c r="C659" s="1"/>
      <c r="D659" s="1"/>
      <c r="E659" s="1"/>
      <c r="F659" s="1"/>
      <c r="G659" s="63"/>
      <c r="H659" s="1"/>
      <c r="I659" s="1"/>
      <c r="J659" s="1"/>
      <c r="K659" s="1"/>
      <c r="L659" s="64"/>
      <c r="M659" s="6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9.5" customHeight="1" x14ac:dyDescent="0.3">
      <c r="A660" s="1"/>
      <c r="B660" s="1"/>
      <c r="C660" s="1"/>
      <c r="D660" s="1"/>
      <c r="E660" s="1"/>
      <c r="F660" s="1"/>
      <c r="G660" s="63"/>
      <c r="H660" s="1"/>
      <c r="I660" s="1"/>
      <c r="J660" s="1"/>
      <c r="K660" s="1"/>
      <c r="L660" s="64"/>
      <c r="M660" s="6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9.5" customHeight="1" x14ac:dyDescent="0.3">
      <c r="A661" s="1"/>
      <c r="B661" s="1"/>
      <c r="C661" s="1"/>
      <c r="D661" s="1"/>
      <c r="E661" s="1"/>
      <c r="F661" s="1"/>
      <c r="G661" s="63"/>
      <c r="H661" s="1"/>
      <c r="I661" s="1"/>
      <c r="J661" s="1"/>
      <c r="K661" s="1"/>
      <c r="L661" s="64"/>
      <c r="M661" s="6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9.5" customHeight="1" x14ac:dyDescent="0.3">
      <c r="A662" s="1"/>
      <c r="B662" s="1"/>
      <c r="C662" s="1"/>
      <c r="D662" s="1"/>
      <c r="E662" s="1"/>
      <c r="F662" s="1"/>
      <c r="G662" s="63"/>
      <c r="H662" s="1"/>
      <c r="I662" s="1"/>
      <c r="J662" s="1"/>
      <c r="K662" s="1"/>
      <c r="L662" s="64"/>
      <c r="M662" s="6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9.5" customHeight="1" x14ac:dyDescent="0.3">
      <c r="A663" s="1"/>
      <c r="B663" s="1"/>
      <c r="C663" s="1"/>
      <c r="D663" s="1"/>
      <c r="E663" s="1"/>
      <c r="F663" s="1"/>
      <c r="G663" s="63"/>
      <c r="H663" s="1"/>
      <c r="I663" s="1"/>
      <c r="J663" s="1"/>
      <c r="K663" s="1"/>
      <c r="L663" s="64"/>
      <c r="M663" s="6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9.5" customHeight="1" x14ac:dyDescent="0.3">
      <c r="A664" s="1"/>
      <c r="B664" s="1"/>
      <c r="C664" s="1"/>
      <c r="D664" s="1"/>
      <c r="E664" s="1"/>
      <c r="F664" s="1"/>
      <c r="G664" s="63"/>
      <c r="H664" s="1"/>
      <c r="I664" s="1"/>
      <c r="J664" s="1"/>
      <c r="K664" s="1"/>
      <c r="L664" s="64"/>
      <c r="M664" s="6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9.5" customHeight="1" x14ac:dyDescent="0.3">
      <c r="A665" s="1"/>
      <c r="B665" s="1"/>
      <c r="C665" s="1"/>
      <c r="D665" s="1"/>
      <c r="E665" s="1"/>
      <c r="F665" s="1"/>
      <c r="G665" s="63"/>
      <c r="H665" s="1"/>
      <c r="I665" s="1"/>
      <c r="J665" s="1"/>
      <c r="K665" s="1"/>
      <c r="L665" s="64"/>
      <c r="M665" s="6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9.5" customHeight="1" x14ac:dyDescent="0.3">
      <c r="A666" s="1"/>
      <c r="B666" s="1"/>
      <c r="C666" s="1"/>
      <c r="D666" s="1"/>
      <c r="E666" s="1"/>
      <c r="F666" s="1"/>
      <c r="G666" s="63"/>
      <c r="H666" s="1"/>
      <c r="I666" s="1"/>
      <c r="J666" s="1"/>
      <c r="K666" s="1"/>
      <c r="L666" s="64"/>
      <c r="M666" s="6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9.5" customHeight="1" x14ac:dyDescent="0.3">
      <c r="A667" s="1"/>
      <c r="B667" s="1"/>
      <c r="C667" s="1"/>
      <c r="D667" s="1"/>
      <c r="E667" s="1"/>
      <c r="F667" s="1"/>
      <c r="G667" s="63"/>
      <c r="H667" s="1"/>
      <c r="I667" s="1"/>
      <c r="J667" s="1"/>
      <c r="K667" s="1"/>
      <c r="L667" s="64"/>
      <c r="M667" s="6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9.5" customHeight="1" x14ac:dyDescent="0.3">
      <c r="A668" s="1"/>
      <c r="B668" s="1"/>
      <c r="C668" s="1"/>
      <c r="D668" s="1"/>
      <c r="E668" s="1"/>
      <c r="F668" s="1"/>
      <c r="G668" s="63"/>
      <c r="H668" s="1"/>
      <c r="I668" s="1"/>
      <c r="J668" s="1"/>
      <c r="K668" s="1"/>
      <c r="L668" s="64"/>
      <c r="M668" s="6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9.5" customHeight="1" x14ac:dyDescent="0.3">
      <c r="A669" s="1"/>
      <c r="B669" s="1"/>
      <c r="C669" s="1"/>
      <c r="D669" s="1"/>
      <c r="E669" s="1"/>
      <c r="F669" s="1"/>
      <c r="G669" s="63"/>
      <c r="H669" s="1"/>
      <c r="I669" s="1"/>
      <c r="J669" s="1"/>
      <c r="K669" s="1"/>
      <c r="L669" s="64"/>
      <c r="M669" s="6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9.5" customHeight="1" x14ac:dyDescent="0.3">
      <c r="A670" s="1"/>
      <c r="B670" s="1"/>
      <c r="C670" s="1"/>
      <c r="D670" s="1"/>
      <c r="E670" s="1"/>
      <c r="F670" s="1"/>
      <c r="G670" s="63"/>
      <c r="H670" s="1"/>
      <c r="I670" s="1"/>
      <c r="J670" s="1"/>
      <c r="K670" s="1"/>
      <c r="L670" s="64"/>
      <c r="M670" s="6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9.5" customHeight="1" x14ac:dyDescent="0.3">
      <c r="A671" s="1"/>
      <c r="B671" s="1"/>
      <c r="C671" s="1"/>
      <c r="D671" s="1"/>
      <c r="E671" s="1"/>
      <c r="F671" s="1"/>
      <c r="G671" s="63"/>
      <c r="H671" s="1"/>
      <c r="I671" s="1"/>
      <c r="J671" s="1"/>
      <c r="K671" s="1"/>
      <c r="L671" s="64"/>
      <c r="M671" s="6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9.5" customHeight="1" x14ac:dyDescent="0.3">
      <c r="A672" s="1"/>
      <c r="B672" s="1"/>
      <c r="C672" s="1"/>
      <c r="D672" s="1"/>
      <c r="E672" s="1"/>
      <c r="F672" s="1"/>
      <c r="G672" s="63"/>
      <c r="H672" s="1"/>
      <c r="I672" s="1"/>
      <c r="J672" s="1"/>
      <c r="K672" s="1"/>
      <c r="L672" s="64"/>
      <c r="M672" s="6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9.5" customHeight="1" x14ac:dyDescent="0.3">
      <c r="A673" s="1"/>
      <c r="B673" s="1"/>
      <c r="C673" s="1"/>
      <c r="D673" s="1"/>
      <c r="E673" s="1"/>
      <c r="F673" s="1"/>
      <c r="G673" s="63"/>
      <c r="H673" s="1"/>
      <c r="I673" s="1"/>
      <c r="J673" s="1"/>
      <c r="K673" s="1"/>
      <c r="L673" s="64"/>
      <c r="M673" s="6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9.5" customHeight="1" x14ac:dyDescent="0.3">
      <c r="A674" s="1"/>
      <c r="B674" s="1"/>
      <c r="C674" s="1"/>
      <c r="D674" s="1"/>
      <c r="E674" s="1"/>
      <c r="F674" s="1"/>
      <c r="G674" s="63"/>
      <c r="H674" s="1"/>
      <c r="I674" s="1"/>
      <c r="J674" s="1"/>
      <c r="K674" s="1"/>
      <c r="L674" s="64"/>
      <c r="M674" s="6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9.5" customHeight="1" x14ac:dyDescent="0.3">
      <c r="A675" s="1"/>
      <c r="B675" s="1"/>
      <c r="C675" s="1"/>
      <c r="D675" s="1"/>
      <c r="E675" s="1"/>
      <c r="F675" s="1"/>
      <c r="G675" s="63"/>
      <c r="H675" s="1"/>
      <c r="I675" s="1"/>
      <c r="J675" s="1"/>
      <c r="K675" s="1"/>
      <c r="L675" s="64"/>
      <c r="M675" s="6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9.5" customHeight="1" x14ac:dyDescent="0.3">
      <c r="A676" s="1"/>
      <c r="B676" s="1"/>
      <c r="C676" s="1"/>
      <c r="D676" s="1"/>
      <c r="E676" s="1"/>
      <c r="F676" s="1"/>
      <c r="G676" s="63"/>
      <c r="H676" s="1"/>
      <c r="I676" s="1"/>
      <c r="J676" s="1"/>
      <c r="K676" s="1"/>
      <c r="L676" s="64"/>
      <c r="M676" s="6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9.5" customHeight="1" x14ac:dyDescent="0.3">
      <c r="A677" s="1"/>
      <c r="B677" s="1"/>
      <c r="C677" s="1"/>
      <c r="D677" s="1"/>
      <c r="E677" s="1"/>
      <c r="F677" s="1"/>
      <c r="G677" s="63"/>
      <c r="H677" s="1"/>
      <c r="I677" s="1"/>
      <c r="J677" s="1"/>
      <c r="K677" s="1"/>
      <c r="L677" s="64"/>
      <c r="M677" s="6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9.5" customHeight="1" x14ac:dyDescent="0.3">
      <c r="A678" s="1"/>
      <c r="B678" s="1"/>
      <c r="C678" s="1"/>
      <c r="D678" s="1"/>
      <c r="E678" s="1"/>
      <c r="F678" s="1"/>
      <c r="G678" s="63"/>
      <c r="H678" s="1"/>
      <c r="I678" s="1"/>
      <c r="J678" s="1"/>
      <c r="K678" s="1"/>
      <c r="L678" s="64"/>
      <c r="M678" s="6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9.5" customHeight="1" x14ac:dyDescent="0.3">
      <c r="A679" s="1"/>
      <c r="B679" s="1"/>
      <c r="C679" s="1"/>
      <c r="D679" s="1"/>
      <c r="E679" s="1"/>
      <c r="F679" s="1"/>
      <c r="G679" s="63"/>
      <c r="H679" s="1"/>
      <c r="I679" s="1"/>
      <c r="J679" s="1"/>
      <c r="K679" s="1"/>
      <c r="L679" s="64"/>
      <c r="M679" s="6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9.5" customHeight="1" x14ac:dyDescent="0.3">
      <c r="A680" s="1"/>
      <c r="B680" s="1"/>
      <c r="C680" s="1"/>
      <c r="D680" s="1"/>
      <c r="E680" s="1"/>
      <c r="F680" s="1"/>
      <c r="G680" s="63"/>
      <c r="H680" s="1"/>
      <c r="I680" s="1"/>
      <c r="J680" s="1"/>
      <c r="K680" s="1"/>
      <c r="L680" s="64"/>
      <c r="M680" s="6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9.5" customHeight="1" x14ac:dyDescent="0.3">
      <c r="A681" s="1"/>
      <c r="B681" s="1"/>
      <c r="C681" s="1"/>
      <c r="D681" s="1"/>
      <c r="E681" s="1"/>
      <c r="F681" s="1"/>
      <c r="G681" s="63"/>
      <c r="H681" s="1"/>
      <c r="I681" s="1"/>
      <c r="J681" s="1"/>
      <c r="K681" s="1"/>
      <c r="L681" s="64"/>
      <c r="M681" s="6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9.5" customHeight="1" x14ac:dyDescent="0.3">
      <c r="A682" s="1"/>
      <c r="B682" s="1"/>
      <c r="C682" s="1"/>
      <c r="D682" s="1"/>
      <c r="E682" s="1"/>
      <c r="F682" s="1"/>
      <c r="G682" s="63"/>
      <c r="H682" s="1"/>
      <c r="I682" s="1"/>
      <c r="J682" s="1"/>
      <c r="K682" s="1"/>
      <c r="L682" s="64"/>
      <c r="M682" s="6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9.5" customHeight="1" x14ac:dyDescent="0.3">
      <c r="A683" s="1"/>
      <c r="B683" s="1"/>
      <c r="C683" s="1"/>
      <c r="D683" s="1"/>
      <c r="E683" s="1"/>
      <c r="F683" s="1"/>
      <c r="G683" s="63"/>
      <c r="H683" s="1"/>
      <c r="I683" s="1"/>
      <c r="J683" s="1"/>
      <c r="K683" s="1"/>
      <c r="L683" s="64"/>
      <c r="M683" s="6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9.5" customHeight="1" x14ac:dyDescent="0.3">
      <c r="A684" s="1"/>
      <c r="B684" s="1"/>
      <c r="C684" s="1"/>
      <c r="D684" s="1"/>
      <c r="E684" s="1"/>
      <c r="F684" s="1"/>
      <c r="G684" s="63"/>
      <c r="H684" s="1"/>
      <c r="I684" s="1"/>
      <c r="J684" s="1"/>
      <c r="K684" s="1"/>
      <c r="L684" s="64"/>
      <c r="M684" s="6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9.5" customHeight="1" x14ac:dyDescent="0.3">
      <c r="A685" s="1"/>
      <c r="B685" s="1"/>
      <c r="C685" s="1"/>
      <c r="D685" s="1"/>
      <c r="E685" s="1"/>
      <c r="F685" s="1"/>
      <c r="G685" s="63"/>
      <c r="H685" s="1"/>
      <c r="I685" s="1"/>
      <c r="J685" s="1"/>
      <c r="K685" s="1"/>
      <c r="L685" s="64"/>
      <c r="M685" s="6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9.5" customHeight="1" x14ac:dyDescent="0.3">
      <c r="A686" s="1"/>
      <c r="B686" s="1"/>
      <c r="C686" s="1"/>
      <c r="D686" s="1"/>
      <c r="E686" s="1"/>
      <c r="F686" s="1"/>
      <c r="G686" s="63"/>
      <c r="H686" s="1"/>
      <c r="I686" s="1"/>
      <c r="J686" s="1"/>
      <c r="K686" s="1"/>
      <c r="L686" s="64"/>
      <c r="M686" s="6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9.5" customHeight="1" x14ac:dyDescent="0.3">
      <c r="A687" s="1"/>
      <c r="B687" s="1"/>
      <c r="C687" s="1"/>
      <c r="D687" s="1"/>
      <c r="E687" s="1"/>
      <c r="F687" s="1"/>
      <c r="G687" s="63"/>
      <c r="H687" s="1"/>
      <c r="I687" s="1"/>
      <c r="J687" s="1"/>
      <c r="K687" s="1"/>
      <c r="L687" s="64"/>
      <c r="M687" s="6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9.5" customHeight="1" x14ac:dyDescent="0.3">
      <c r="A688" s="1"/>
      <c r="B688" s="1"/>
      <c r="C688" s="1"/>
      <c r="D688" s="1"/>
      <c r="E688" s="1"/>
      <c r="F688" s="1"/>
      <c r="G688" s="63"/>
      <c r="H688" s="1"/>
      <c r="I688" s="1"/>
      <c r="J688" s="1"/>
      <c r="K688" s="1"/>
      <c r="L688" s="64"/>
      <c r="M688" s="6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9.5" customHeight="1" x14ac:dyDescent="0.3">
      <c r="A689" s="1"/>
      <c r="B689" s="1"/>
      <c r="C689" s="1"/>
      <c r="D689" s="1"/>
      <c r="E689" s="1"/>
      <c r="F689" s="1"/>
      <c r="G689" s="63"/>
      <c r="H689" s="1"/>
      <c r="I689" s="1"/>
      <c r="J689" s="1"/>
      <c r="K689" s="1"/>
      <c r="L689" s="64"/>
      <c r="M689" s="6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9.5" customHeight="1" x14ac:dyDescent="0.3">
      <c r="A690" s="1"/>
      <c r="B690" s="1"/>
      <c r="C690" s="1"/>
      <c r="D690" s="1"/>
      <c r="E690" s="1"/>
      <c r="F690" s="1"/>
      <c r="G690" s="63"/>
      <c r="H690" s="1"/>
      <c r="I690" s="1"/>
      <c r="J690" s="1"/>
      <c r="K690" s="1"/>
      <c r="L690" s="64"/>
      <c r="M690" s="6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9.5" customHeight="1" x14ac:dyDescent="0.3">
      <c r="A691" s="1"/>
      <c r="B691" s="1"/>
      <c r="C691" s="1"/>
      <c r="D691" s="1"/>
      <c r="E691" s="1"/>
      <c r="F691" s="1"/>
      <c r="G691" s="63"/>
      <c r="H691" s="1"/>
      <c r="I691" s="1"/>
      <c r="J691" s="1"/>
      <c r="K691" s="1"/>
      <c r="L691" s="64"/>
      <c r="M691" s="6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9.5" customHeight="1" x14ac:dyDescent="0.3">
      <c r="A692" s="1"/>
      <c r="B692" s="1"/>
      <c r="C692" s="1"/>
      <c r="D692" s="1"/>
      <c r="E692" s="1"/>
      <c r="F692" s="1"/>
      <c r="G692" s="63"/>
      <c r="H692" s="1"/>
      <c r="I692" s="1"/>
      <c r="J692" s="1"/>
      <c r="K692" s="1"/>
      <c r="L692" s="64"/>
      <c r="M692" s="6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9.5" customHeight="1" x14ac:dyDescent="0.3">
      <c r="A693" s="1"/>
      <c r="B693" s="1"/>
      <c r="C693" s="1"/>
      <c r="D693" s="1"/>
      <c r="E693" s="1"/>
      <c r="F693" s="1"/>
      <c r="G693" s="63"/>
      <c r="H693" s="1"/>
      <c r="I693" s="1"/>
      <c r="J693" s="1"/>
      <c r="K693" s="1"/>
      <c r="L693" s="64"/>
      <c r="M693" s="6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9.5" customHeight="1" x14ac:dyDescent="0.3">
      <c r="A694" s="1"/>
      <c r="B694" s="1"/>
      <c r="C694" s="1"/>
      <c r="D694" s="1"/>
      <c r="E694" s="1"/>
      <c r="F694" s="1"/>
      <c r="G694" s="63"/>
      <c r="H694" s="1"/>
      <c r="I694" s="1"/>
      <c r="J694" s="1"/>
      <c r="K694" s="1"/>
      <c r="L694" s="64"/>
      <c r="M694" s="6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9.5" customHeight="1" x14ac:dyDescent="0.3">
      <c r="A695" s="1"/>
      <c r="B695" s="1"/>
      <c r="C695" s="1"/>
      <c r="D695" s="1"/>
      <c r="E695" s="1"/>
      <c r="F695" s="1"/>
      <c r="G695" s="63"/>
      <c r="H695" s="1"/>
      <c r="I695" s="1"/>
      <c r="J695" s="1"/>
      <c r="K695" s="1"/>
      <c r="L695" s="64"/>
      <c r="M695" s="6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9.5" customHeight="1" x14ac:dyDescent="0.3">
      <c r="A696" s="1"/>
      <c r="B696" s="1"/>
      <c r="C696" s="1"/>
      <c r="D696" s="1"/>
      <c r="E696" s="1"/>
      <c r="F696" s="1"/>
      <c r="G696" s="63"/>
      <c r="H696" s="1"/>
      <c r="I696" s="1"/>
      <c r="J696" s="1"/>
      <c r="K696" s="1"/>
      <c r="L696" s="64"/>
      <c r="M696" s="6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9.5" customHeight="1" x14ac:dyDescent="0.3">
      <c r="A697" s="1"/>
      <c r="B697" s="1"/>
      <c r="C697" s="1"/>
      <c r="D697" s="1"/>
      <c r="E697" s="1"/>
      <c r="F697" s="1"/>
      <c r="G697" s="63"/>
      <c r="H697" s="1"/>
      <c r="I697" s="1"/>
      <c r="J697" s="1"/>
      <c r="K697" s="1"/>
      <c r="L697" s="64"/>
      <c r="M697" s="6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9.5" customHeight="1" x14ac:dyDescent="0.3">
      <c r="A698" s="1"/>
      <c r="B698" s="1"/>
      <c r="C698" s="1"/>
      <c r="D698" s="1"/>
      <c r="E698" s="1"/>
      <c r="F698" s="1"/>
      <c r="G698" s="63"/>
      <c r="H698" s="1"/>
      <c r="I698" s="1"/>
      <c r="J698" s="1"/>
      <c r="K698" s="1"/>
      <c r="L698" s="64"/>
      <c r="M698" s="6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9.5" customHeight="1" x14ac:dyDescent="0.3">
      <c r="A699" s="1"/>
      <c r="B699" s="1"/>
      <c r="C699" s="1"/>
      <c r="D699" s="1"/>
      <c r="E699" s="1"/>
      <c r="F699" s="1"/>
      <c r="G699" s="63"/>
      <c r="H699" s="1"/>
      <c r="I699" s="1"/>
      <c r="J699" s="1"/>
      <c r="K699" s="1"/>
      <c r="L699" s="64"/>
      <c r="M699" s="6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9.5" customHeight="1" x14ac:dyDescent="0.3">
      <c r="A700" s="1"/>
      <c r="B700" s="1"/>
      <c r="C700" s="1"/>
      <c r="D700" s="1"/>
      <c r="E700" s="1"/>
      <c r="F700" s="1"/>
      <c r="G700" s="63"/>
      <c r="H700" s="1"/>
      <c r="I700" s="1"/>
      <c r="J700" s="1"/>
      <c r="K700" s="1"/>
      <c r="L700" s="64"/>
      <c r="M700" s="6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9.5" customHeight="1" x14ac:dyDescent="0.3">
      <c r="A701" s="1"/>
      <c r="B701" s="1"/>
      <c r="C701" s="1"/>
      <c r="D701" s="1"/>
      <c r="E701" s="1"/>
      <c r="F701" s="1"/>
      <c r="G701" s="63"/>
      <c r="H701" s="1"/>
      <c r="I701" s="1"/>
      <c r="J701" s="1"/>
      <c r="K701" s="1"/>
      <c r="L701" s="64"/>
      <c r="M701" s="6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9.5" customHeight="1" x14ac:dyDescent="0.3">
      <c r="A702" s="1"/>
      <c r="B702" s="1"/>
      <c r="C702" s="1"/>
      <c r="D702" s="1"/>
      <c r="E702" s="1"/>
      <c r="F702" s="1"/>
      <c r="G702" s="63"/>
      <c r="H702" s="1"/>
      <c r="I702" s="1"/>
      <c r="J702" s="1"/>
      <c r="K702" s="1"/>
      <c r="L702" s="64"/>
      <c r="M702" s="6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9.5" customHeight="1" x14ac:dyDescent="0.3">
      <c r="A703" s="1"/>
      <c r="B703" s="1"/>
      <c r="C703" s="1"/>
      <c r="D703" s="1"/>
      <c r="E703" s="1"/>
      <c r="F703" s="1"/>
      <c r="G703" s="63"/>
      <c r="H703" s="1"/>
      <c r="I703" s="1"/>
      <c r="J703" s="1"/>
      <c r="K703" s="1"/>
      <c r="L703" s="64"/>
      <c r="M703" s="6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9.5" customHeight="1" x14ac:dyDescent="0.3">
      <c r="A704" s="1"/>
      <c r="B704" s="1"/>
      <c r="C704" s="1"/>
      <c r="D704" s="1"/>
      <c r="E704" s="1"/>
      <c r="F704" s="1"/>
      <c r="G704" s="63"/>
      <c r="H704" s="1"/>
      <c r="I704" s="1"/>
      <c r="J704" s="1"/>
      <c r="K704" s="1"/>
      <c r="L704" s="64"/>
      <c r="M704" s="6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9.5" customHeight="1" x14ac:dyDescent="0.3">
      <c r="A705" s="1"/>
      <c r="B705" s="1"/>
      <c r="C705" s="1"/>
      <c r="D705" s="1"/>
      <c r="E705" s="1"/>
      <c r="F705" s="1"/>
      <c r="G705" s="63"/>
      <c r="H705" s="1"/>
      <c r="I705" s="1"/>
      <c r="J705" s="1"/>
      <c r="K705" s="1"/>
      <c r="L705" s="64"/>
      <c r="M705" s="6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9.5" customHeight="1" x14ac:dyDescent="0.3">
      <c r="A706" s="1"/>
      <c r="B706" s="1"/>
      <c r="C706" s="1"/>
      <c r="D706" s="1"/>
      <c r="E706" s="1"/>
      <c r="F706" s="1"/>
      <c r="G706" s="63"/>
      <c r="H706" s="1"/>
      <c r="I706" s="1"/>
      <c r="J706" s="1"/>
      <c r="K706" s="1"/>
      <c r="L706" s="64"/>
      <c r="M706" s="6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9.5" customHeight="1" x14ac:dyDescent="0.3">
      <c r="A707" s="1"/>
      <c r="B707" s="1"/>
      <c r="C707" s="1"/>
      <c r="D707" s="1"/>
      <c r="E707" s="1"/>
      <c r="F707" s="1"/>
      <c r="G707" s="63"/>
      <c r="H707" s="1"/>
      <c r="I707" s="1"/>
      <c r="J707" s="1"/>
      <c r="K707" s="1"/>
      <c r="L707" s="64"/>
      <c r="M707" s="6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9.5" customHeight="1" x14ac:dyDescent="0.3">
      <c r="A708" s="1"/>
      <c r="B708" s="1"/>
      <c r="C708" s="1"/>
      <c r="D708" s="1"/>
      <c r="E708" s="1"/>
      <c r="F708" s="1"/>
      <c r="G708" s="63"/>
      <c r="H708" s="1"/>
      <c r="I708" s="1"/>
      <c r="J708" s="1"/>
      <c r="K708" s="1"/>
      <c r="L708" s="64"/>
      <c r="M708" s="6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9.5" customHeight="1" x14ac:dyDescent="0.3">
      <c r="A709" s="1"/>
      <c r="B709" s="1"/>
      <c r="C709" s="1"/>
      <c r="D709" s="1"/>
      <c r="E709" s="1"/>
      <c r="F709" s="1"/>
      <c r="G709" s="63"/>
      <c r="H709" s="1"/>
      <c r="I709" s="1"/>
      <c r="J709" s="1"/>
      <c r="K709" s="1"/>
      <c r="L709" s="64"/>
      <c r="M709" s="6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9.5" customHeight="1" x14ac:dyDescent="0.3">
      <c r="A710" s="1"/>
      <c r="B710" s="1"/>
      <c r="C710" s="1"/>
      <c r="D710" s="1"/>
      <c r="E710" s="1"/>
      <c r="F710" s="1"/>
      <c r="G710" s="63"/>
      <c r="H710" s="1"/>
      <c r="I710" s="1"/>
      <c r="J710" s="1"/>
      <c r="K710" s="1"/>
      <c r="L710" s="64"/>
      <c r="M710" s="6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9.5" customHeight="1" x14ac:dyDescent="0.3">
      <c r="A711" s="1"/>
      <c r="B711" s="1"/>
      <c r="C711" s="1"/>
      <c r="D711" s="1"/>
      <c r="E711" s="1"/>
      <c r="F711" s="1"/>
      <c r="G711" s="63"/>
      <c r="H711" s="1"/>
      <c r="I711" s="1"/>
      <c r="J711" s="1"/>
      <c r="K711" s="1"/>
      <c r="L711" s="64"/>
      <c r="M711" s="6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9.5" customHeight="1" x14ac:dyDescent="0.3">
      <c r="A712" s="1"/>
      <c r="B712" s="1"/>
      <c r="C712" s="1"/>
      <c r="D712" s="1"/>
      <c r="E712" s="1"/>
      <c r="F712" s="1"/>
      <c r="G712" s="63"/>
      <c r="H712" s="1"/>
      <c r="I712" s="1"/>
      <c r="J712" s="1"/>
      <c r="K712" s="1"/>
      <c r="L712" s="64"/>
      <c r="M712" s="6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9.5" customHeight="1" x14ac:dyDescent="0.3">
      <c r="A713" s="1"/>
      <c r="B713" s="1"/>
      <c r="C713" s="1"/>
      <c r="D713" s="1"/>
      <c r="E713" s="1"/>
      <c r="F713" s="1"/>
      <c r="G713" s="63"/>
      <c r="H713" s="1"/>
      <c r="I713" s="1"/>
      <c r="J713" s="1"/>
      <c r="K713" s="1"/>
      <c r="L713" s="64"/>
      <c r="M713" s="6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9.5" customHeight="1" x14ac:dyDescent="0.3">
      <c r="A714" s="1"/>
      <c r="B714" s="1"/>
      <c r="C714" s="1"/>
      <c r="D714" s="1"/>
      <c r="E714" s="1"/>
      <c r="F714" s="1"/>
      <c r="G714" s="63"/>
      <c r="H714" s="1"/>
      <c r="I714" s="1"/>
      <c r="J714" s="1"/>
      <c r="K714" s="1"/>
      <c r="L714" s="64"/>
      <c r="M714" s="6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9.5" customHeight="1" x14ac:dyDescent="0.3">
      <c r="A715" s="1"/>
      <c r="B715" s="1"/>
      <c r="C715" s="1"/>
      <c r="D715" s="1"/>
      <c r="E715" s="1"/>
      <c r="F715" s="1"/>
      <c r="G715" s="63"/>
      <c r="H715" s="1"/>
      <c r="I715" s="1"/>
      <c r="J715" s="1"/>
      <c r="K715" s="1"/>
      <c r="L715" s="64"/>
      <c r="M715" s="6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9.5" customHeight="1" x14ac:dyDescent="0.3">
      <c r="A716" s="1"/>
      <c r="B716" s="1"/>
      <c r="C716" s="1"/>
      <c r="D716" s="1"/>
      <c r="E716" s="1"/>
      <c r="F716" s="1"/>
      <c r="G716" s="63"/>
      <c r="H716" s="1"/>
      <c r="I716" s="1"/>
      <c r="J716" s="1"/>
      <c r="K716" s="1"/>
      <c r="L716" s="64"/>
      <c r="M716" s="6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9.5" customHeight="1" x14ac:dyDescent="0.3">
      <c r="A717" s="1"/>
      <c r="B717" s="1"/>
      <c r="C717" s="1"/>
      <c r="D717" s="1"/>
      <c r="E717" s="1"/>
      <c r="F717" s="1"/>
      <c r="G717" s="63"/>
      <c r="H717" s="1"/>
      <c r="I717" s="1"/>
      <c r="J717" s="1"/>
      <c r="K717" s="1"/>
      <c r="L717" s="64"/>
      <c r="M717" s="6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9.5" customHeight="1" x14ac:dyDescent="0.3">
      <c r="A718" s="1"/>
      <c r="B718" s="1"/>
      <c r="C718" s="1"/>
      <c r="D718" s="1"/>
      <c r="E718" s="1"/>
      <c r="F718" s="1"/>
      <c r="G718" s="63"/>
      <c r="H718" s="1"/>
      <c r="I718" s="1"/>
      <c r="J718" s="1"/>
      <c r="K718" s="1"/>
      <c r="L718" s="64"/>
      <c r="M718" s="6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9.5" customHeight="1" x14ac:dyDescent="0.3">
      <c r="A719" s="1"/>
      <c r="B719" s="1"/>
      <c r="C719" s="1"/>
      <c r="D719" s="1"/>
      <c r="E719" s="1"/>
      <c r="F719" s="1"/>
      <c r="G719" s="63"/>
      <c r="H719" s="1"/>
      <c r="I719" s="1"/>
      <c r="J719" s="1"/>
      <c r="K719" s="1"/>
      <c r="L719" s="64"/>
      <c r="M719" s="6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9.5" customHeight="1" x14ac:dyDescent="0.3">
      <c r="A720" s="1"/>
      <c r="B720" s="1"/>
      <c r="C720" s="1"/>
      <c r="D720" s="1"/>
      <c r="E720" s="1"/>
      <c r="F720" s="1"/>
      <c r="G720" s="63"/>
      <c r="H720" s="1"/>
      <c r="I720" s="1"/>
      <c r="J720" s="1"/>
      <c r="K720" s="1"/>
      <c r="L720" s="64"/>
      <c r="M720" s="6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9.5" customHeight="1" x14ac:dyDescent="0.3">
      <c r="A721" s="1"/>
      <c r="B721" s="1"/>
      <c r="C721" s="1"/>
      <c r="D721" s="1"/>
      <c r="E721" s="1"/>
      <c r="F721" s="1"/>
      <c r="G721" s="63"/>
      <c r="H721" s="1"/>
      <c r="I721" s="1"/>
      <c r="J721" s="1"/>
      <c r="K721" s="1"/>
      <c r="L721" s="64"/>
      <c r="M721" s="6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9.5" customHeight="1" x14ac:dyDescent="0.3">
      <c r="A722" s="1"/>
      <c r="B722" s="1"/>
      <c r="C722" s="1"/>
      <c r="D722" s="1"/>
      <c r="E722" s="1"/>
      <c r="F722" s="1"/>
      <c r="G722" s="63"/>
      <c r="H722" s="1"/>
      <c r="I722" s="1"/>
      <c r="J722" s="1"/>
      <c r="K722" s="1"/>
      <c r="L722" s="64"/>
      <c r="M722" s="6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9.5" customHeight="1" x14ac:dyDescent="0.3">
      <c r="A723" s="1"/>
      <c r="B723" s="1"/>
      <c r="C723" s="1"/>
      <c r="D723" s="1"/>
      <c r="E723" s="1"/>
      <c r="F723" s="1"/>
      <c r="G723" s="63"/>
      <c r="H723" s="1"/>
      <c r="I723" s="1"/>
      <c r="J723" s="1"/>
      <c r="K723" s="1"/>
      <c r="L723" s="64"/>
      <c r="M723" s="6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9.5" customHeight="1" x14ac:dyDescent="0.3">
      <c r="A724" s="1"/>
      <c r="B724" s="1"/>
      <c r="C724" s="1"/>
      <c r="D724" s="1"/>
      <c r="E724" s="1"/>
      <c r="F724" s="1"/>
      <c r="G724" s="63"/>
      <c r="H724" s="1"/>
      <c r="I724" s="1"/>
      <c r="J724" s="1"/>
      <c r="K724" s="1"/>
      <c r="L724" s="64"/>
      <c r="M724" s="6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9.5" customHeight="1" x14ac:dyDescent="0.3">
      <c r="A725" s="1"/>
      <c r="B725" s="1"/>
      <c r="C725" s="1"/>
      <c r="D725" s="1"/>
      <c r="E725" s="1"/>
      <c r="F725" s="1"/>
      <c r="G725" s="63"/>
      <c r="H725" s="1"/>
      <c r="I725" s="1"/>
      <c r="J725" s="1"/>
      <c r="K725" s="1"/>
      <c r="L725" s="64"/>
      <c r="M725" s="6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9.5" customHeight="1" x14ac:dyDescent="0.3">
      <c r="A726" s="1"/>
      <c r="B726" s="1"/>
      <c r="C726" s="1"/>
      <c r="D726" s="1"/>
      <c r="E726" s="1"/>
      <c r="F726" s="1"/>
      <c r="G726" s="63"/>
      <c r="H726" s="1"/>
      <c r="I726" s="1"/>
      <c r="J726" s="1"/>
      <c r="K726" s="1"/>
      <c r="L726" s="64"/>
      <c r="M726" s="6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9.5" customHeight="1" x14ac:dyDescent="0.3">
      <c r="A727" s="1"/>
      <c r="B727" s="1"/>
      <c r="C727" s="1"/>
      <c r="D727" s="1"/>
      <c r="E727" s="1"/>
      <c r="F727" s="1"/>
      <c r="G727" s="63"/>
      <c r="H727" s="1"/>
      <c r="I727" s="1"/>
      <c r="J727" s="1"/>
      <c r="K727" s="1"/>
      <c r="L727" s="64"/>
      <c r="M727" s="6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9.5" customHeight="1" x14ac:dyDescent="0.3">
      <c r="A728" s="1"/>
      <c r="B728" s="1"/>
      <c r="C728" s="1"/>
      <c r="D728" s="1"/>
      <c r="E728" s="1"/>
      <c r="F728" s="1"/>
      <c r="G728" s="63"/>
      <c r="H728" s="1"/>
      <c r="I728" s="1"/>
      <c r="J728" s="1"/>
      <c r="K728" s="1"/>
      <c r="L728" s="64"/>
      <c r="M728" s="6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9.5" customHeight="1" x14ac:dyDescent="0.3">
      <c r="A729" s="1"/>
      <c r="B729" s="1"/>
      <c r="C729" s="1"/>
      <c r="D729" s="1"/>
      <c r="E729" s="1"/>
      <c r="F729" s="1"/>
      <c r="G729" s="63"/>
      <c r="H729" s="1"/>
      <c r="I729" s="1"/>
      <c r="J729" s="1"/>
      <c r="K729" s="1"/>
      <c r="L729" s="64"/>
      <c r="M729" s="6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9.5" customHeight="1" x14ac:dyDescent="0.3">
      <c r="A730" s="1"/>
      <c r="B730" s="1"/>
      <c r="C730" s="1"/>
      <c r="D730" s="1"/>
      <c r="E730" s="1"/>
      <c r="F730" s="1"/>
      <c r="G730" s="63"/>
      <c r="H730" s="1"/>
      <c r="I730" s="1"/>
      <c r="J730" s="1"/>
      <c r="K730" s="1"/>
      <c r="L730" s="64"/>
      <c r="M730" s="6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9.5" customHeight="1" x14ac:dyDescent="0.3">
      <c r="A731" s="1"/>
      <c r="B731" s="1"/>
      <c r="C731" s="1"/>
      <c r="D731" s="1"/>
      <c r="E731" s="1"/>
      <c r="F731" s="1"/>
      <c r="G731" s="63"/>
      <c r="H731" s="1"/>
      <c r="I731" s="1"/>
      <c r="J731" s="1"/>
      <c r="K731" s="1"/>
      <c r="L731" s="64"/>
      <c r="M731" s="6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9.5" customHeight="1" x14ac:dyDescent="0.3">
      <c r="A732" s="1"/>
      <c r="B732" s="1"/>
      <c r="C732" s="1"/>
      <c r="D732" s="1"/>
      <c r="E732" s="1"/>
      <c r="F732" s="1"/>
      <c r="G732" s="63"/>
      <c r="H732" s="1"/>
      <c r="I732" s="1"/>
      <c r="J732" s="1"/>
      <c r="K732" s="1"/>
      <c r="L732" s="64"/>
      <c r="M732" s="6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9.5" customHeight="1" x14ac:dyDescent="0.3">
      <c r="A733" s="1"/>
      <c r="B733" s="1"/>
      <c r="C733" s="1"/>
      <c r="D733" s="1"/>
      <c r="E733" s="1"/>
      <c r="F733" s="1"/>
      <c r="G733" s="63"/>
      <c r="H733" s="1"/>
      <c r="I733" s="1"/>
      <c r="J733" s="1"/>
      <c r="K733" s="1"/>
      <c r="L733" s="64"/>
      <c r="M733" s="6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9.5" customHeight="1" x14ac:dyDescent="0.3">
      <c r="A734" s="1"/>
      <c r="B734" s="1"/>
      <c r="C734" s="1"/>
      <c r="D734" s="1"/>
      <c r="E734" s="1"/>
      <c r="F734" s="1"/>
      <c r="G734" s="63"/>
      <c r="H734" s="1"/>
      <c r="I734" s="1"/>
      <c r="J734" s="1"/>
      <c r="K734" s="1"/>
      <c r="L734" s="64"/>
      <c r="M734" s="6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9.5" customHeight="1" x14ac:dyDescent="0.3">
      <c r="A735" s="1"/>
      <c r="B735" s="1"/>
      <c r="C735" s="1"/>
      <c r="D735" s="1"/>
      <c r="E735" s="1"/>
      <c r="F735" s="1"/>
      <c r="G735" s="63"/>
      <c r="H735" s="1"/>
      <c r="I735" s="1"/>
      <c r="J735" s="1"/>
      <c r="K735" s="1"/>
      <c r="L735" s="64"/>
      <c r="M735" s="6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9.5" customHeight="1" x14ac:dyDescent="0.3">
      <c r="A736" s="1"/>
      <c r="B736" s="1"/>
      <c r="C736" s="1"/>
      <c r="D736" s="1"/>
      <c r="E736" s="1"/>
      <c r="F736" s="1"/>
      <c r="G736" s="63"/>
      <c r="H736" s="1"/>
      <c r="I736" s="1"/>
      <c r="J736" s="1"/>
      <c r="K736" s="1"/>
      <c r="L736" s="64"/>
      <c r="M736" s="6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9.5" customHeight="1" x14ac:dyDescent="0.3">
      <c r="A737" s="1"/>
      <c r="B737" s="1"/>
      <c r="C737" s="1"/>
      <c r="D737" s="1"/>
      <c r="E737" s="1"/>
      <c r="F737" s="1"/>
      <c r="G737" s="63"/>
      <c r="H737" s="1"/>
      <c r="I737" s="1"/>
      <c r="J737" s="1"/>
      <c r="K737" s="1"/>
      <c r="L737" s="64"/>
      <c r="M737" s="6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9.5" customHeight="1" x14ac:dyDescent="0.3">
      <c r="A738" s="1"/>
      <c r="B738" s="1"/>
      <c r="C738" s="1"/>
      <c r="D738" s="1"/>
      <c r="E738" s="1"/>
      <c r="F738" s="1"/>
      <c r="G738" s="63"/>
      <c r="H738" s="1"/>
      <c r="I738" s="1"/>
      <c r="J738" s="1"/>
      <c r="K738" s="1"/>
      <c r="L738" s="64"/>
      <c r="M738" s="6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9.5" customHeight="1" x14ac:dyDescent="0.3">
      <c r="A739" s="1"/>
      <c r="B739" s="1"/>
      <c r="C739" s="1"/>
      <c r="D739" s="1"/>
      <c r="E739" s="1"/>
      <c r="F739" s="1"/>
      <c r="G739" s="63"/>
      <c r="H739" s="1"/>
      <c r="I739" s="1"/>
      <c r="J739" s="1"/>
      <c r="K739" s="1"/>
      <c r="L739" s="64"/>
      <c r="M739" s="6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9.5" customHeight="1" x14ac:dyDescent="0.3">
      <c r="A740" s="1"/>
      <c r="B740" s="1"/>
      <c r="C740" s="1"/>
      <c r="D740" s="1"/>
      <c r="E740" s="1"/>
      <c r="F740" s="1"/>
      <c r="G740" s="63"/>
      <c r="H740" s="1"/>
      <c r="I740" s="1"/>
      <c r="J740" s="1"/>
      <c r="K740" s="1"/>
      <c r="L740" s="64"/>
      <c r="M740" s="6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9.5" customHeight="1" x14ac:dyDescent="0.3">
      <c r="A741" s="1"/>
      <c r="B741" s="1"/>
      <c r="C741" s="1"/>
      <c r="D741" s="1"/>
      <c r="E741" s="1"/>
      <c r="F741" s="1"/>
      <c r="G741" s="63"/>
      <c r="H741" s="1"/>
      <c r="I741" s="1"/>
      <c r="J741" s="1"/>
      <c r="K741" s="1"/>
      <c r="L741" s="64"/>
      <c r="M741" s="6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9.5" customHeight="1" x14ac:dyDescent="0.3">
      <c r="A742" s="1"/>
      <c r="B742" s="1"/>
      <c r="C742" s="1"/>
      <c r="D742" s="1"/>
      <c r="E742" s="1"/>
      <c r="F742" s="1"/>
      <c r="G742" s="63"/>
      <c r="H742" s="1"/>
      <c r="I742" s="1"/>
      <c r="J742" s="1"/>
      <c r="K742" s="1"/>
      <c r="L742" s="64"/>
      <c r="M742" s="6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9.5" customHeight="1" x14ac:dyDescent="0.3">
      <c r="A743" s="1"/>
      <c r="B743" s="1"/>
      <c r="C743" s="1"/>
      <c r="D743" s="1"/>
      <c r="E743" s="1"/>
      <c r="F743" s="1"/>
      <c r="G743" s="63"/>
      <c r="H743" s="1"/>
      <c r="I743" s="1"/>
      <c r="J743" s="1"/>
      <c r="K743" s="1"/>
      <c r="L743" s="64"/>
      <c r="M743" s="6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9.5" customHeight="1" x14ac:dyDescent="0.3">
      <c r="A744" s="1"/>
      <c r="B744" s="1"/>
      <c r="C744" s="1"/>
      <c r="D744" s="1"/>
      <c r="E744" s="1"/>
      <c r="F744" s="1"/>
      <c r="G744" s="63"/>
      <c r="H744" s="1"/>
      <c r="I744" s="1"/>
      <c r="J744" s="1"/>
      <c r="K744" s="1"/>
      <c r="L744" s="64"/>
      <c r="M744" s="6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9.5" customHeight="1" x14ac:dyDescent="0.3">
      <c r="A745" s="1"/>
      <c r="B745" s="1"/>
      <c r="C745" s="1"/>
      <c r="D745" s="1"/>
      <c r="E745" s="1"/>
      <c r="F745" s="1"/>
      <c r="G745" s="63"/>
      <c r="H745" s="1"/>
      <c r="I745" s="1"/>
      <c r="J745" s="1"/>
      <c r="K745" s="1"/>
      <c r="L745" s="64"/>
      <c r="M745" s="6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9.5" customHeight="1" x14ac:dyDescent="0.3">
      <c r="A746" s="1"/>
      <c r="B746" s="1"/>
      <c r="C746" s="1"/>
      <c r="D746" s="1"/>
      <c r="E746" s="1"/>
      <c r="F746" s="1"/>
      <c r="G746" s="63"/>
      <c r="H746" s="1"/>
      <c r="I746" s="1"/>
      <c r="J746" s="1"/>
      <c r="K746" s="1"/>
      <c r="L746" s="64"/>
      <c r="M746" s="6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9.5" customHeight="1" x14ac:dyDescent="0.3">
      <c r="A747" s="1"/>
      <c r="B747" s="1"/>
      <c r="C747" s="1"/>
      <c r="D747" s="1"/>
      <c r="E747" s="1"/>
      <c r="F747" s="1"/>
      <c r="G747" s="63"/>
      <c r="H747" s="1"/>
      <c r="I747" s="1"/>
      <c r="J747" s="1"/>
      <c r="K747" s="1"/>
      <c r="L747" s="64"/>
      <c r="M747" s="6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9.5" customHeight="1" x14ac:dyDescent="0.3">
      <c r="A748" s="1"/>
      <c r="B748" s="1"/>
      <c r="C748" s="1"/>
      <c r="D748" s="1"/>
      <c r="E748" s="1"/>
      <c r="F748" s="1"/>
      <c r="G748" s="63"/>
      <c r="H748" s="1"/>
      <c r="I748" s="1"/>
      <c r="J748" s="1"/>
      <c r="K748" s="1"/>
      <c r="L748" s="64"/>
      <c r="M748" s="6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9.5" customHeight="1" x14ac:dyDescent="0.3">
      <c r="A749" s="1"/>
      <c r="B749" s="1"/>
      <c r="C749" s="1"/>
      <c r="D749" s="1"/>
      <c r="E749" s="1"/>
      <c r="F749" s="1"/>
      <c r="G749" s="63"/>
      <c r="H749" s="1"/>
      <c r="I749" s="1"/>
      <c r="J749" s="1"/>
      <c r="K749" s="1"/>
      <c r="L749" s="64"/>
      <c r="M749" s="6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9.5" customHeight="1" x14ac:dyDescent="0.3">
      <c r="A750" s="1"/>
      <c r="B750" s="1"/>
      <c r="C750" s="1"/>
      <c r="D750" s="1"/>
      <c r="E750" s="1"/>
      <c r="F750" s="1"/>
      <c r="G750" s="63"/>
      <c r="H750" s="1"/>
      <c r="I750" s="1"/>
      <c r="J750" s="1"/>
      <c r="K750" s="1"/>
      <c r="L750" s="64"/>
      <c r="M750" s="6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9.5" customHeight="1" x14ac:dyDescent="0.3">
      <c r="A751" s="1"/>
      <c r="B751" s="1"/>
      <c r="C751" s="1"/>
      <c r="D751" s="1"/>
      <c r="E751" s="1"/>
      <c r="F751" s="1"/>
      <c r="G751" s="63"/>
      <c r="H751" s="1"/>
      <c r="I751" s="1"/>
      <c r="J751" s="1"/>
      <c r="K751" s="1"/>
      <c r="L751" s="64"/>
      <c r="M751" s="6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9.5" customHeight="1" x14ac:dyDescent="0.3">
      <c r="A752" s="1"/>
      <c r="B752" s="1"/>
      <c r="C752" s="1"/>
      <c r="D752" s="1"/>
      <c r="E752" s="1"/>
      <c r="F752" s="1"/>
      <c r="G752" s="63"/>
      <c r="H752" s="1"/>
      <c r="I752" s="1"/>
      <c r="J752" s="1"/>
      <c r="K752" s="1"/>
      <c r="L752" s="64"/>
      <c r="M752" s="6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9.5" customHeight="1" x14ac:dyDescent="0.3">
      <c r="A753" s="1"/>
      <c r="B753" s="1"/>
      <c r="C753" s="1"/>
      <c r="D753" s="1"/>
      <c r="E753" s="1"/>
      <c r="F753" s="1"/>
      <c r="G753" s="63"/>
      <c r="H753" s="1"/>
      <c r="I753" s="1"/>
      <c r="J753" s="1"/>
      <c r="K753" s="1"/>
      <c r="L753" s="64"/>
      <c r="M753" s="6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9.5" customHeight="1" x14ac:dyDescent="0.3">
      <c r="A754" s="1"/>
      <c r="B754" s="1"/>
      <c r="C754" s="1"/>
      <c r="D754" s="1"/>
      <c r="E754" s="1"/>
      <c r="F754" s="1"/>
      <c r="G754" s="63"/>
      <c r="H754" s="1"/>
      <c r="I754" s="1"/>
      <c r="J754" s="1"/>
      <c r="K754" s="1"/>
      <c r="L754" s="64"/>
      <c r="M754" s="6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9.5" customHeight="1" x14ac:dyDescent="0.3">
      <c r="A755" s="1"/>
      <c r="B755" s="1"/>
      <c r="C755" s="1"/>
      <c r="D755" s="1"/>
      <c r="E755" s="1"/>
      <c r="F755" s="1"/>
      <c r="G755" s="63"/>
      <c r="H755" s="1"/>
      <c r="I755" s="1"/>
      <c r="J755" s="1"/>
      <c r="K755" s="1"/>
      <c r="L755" s="64"/>
      <c r="M755" s="6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9.5" customHeight="1" x14ac:dyDescent="0.3">
      <c r="A756" s="1"/>
      <c r="B756" s="1"/>
      <c r="C756" s="1"/>
      <c r="D756" s="1"/>
      <c r="E756" s="1"/>
      <c r="F756" s="1"/>
      <c r="G756" s="63"/>
      <c r="H756" s="1"/>
      <c r="I756" s="1"/>
      <c r="J756" s="1"/>
      <c r="K756" s="1"/>
      <c r="L756" s="64"/>
      <c r="M756" s="6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9.5" customHeight="1" x14ac:dyDescent="0.3">
      <c r="A757" s="1"/>
      <c r="B757" s="1"/>
      <c r="C757" s="1"/>
      <c r="D757" s="1"/>
      <c r="E757" s="1"/>
      <c r="F757" s="1"/>
      <c r="G757" s="63"/>
      <c r="H757" s="1"/>
      <c r="I757" s="1"/>
      <c r="J757" s="1"/>
      <c r="K757" s="1"/>
      <c r="L757" s="64"/>
      <c r="M757" s="6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9.5" customHeight="1" x14ac:dyDescent="0.3">
      <c r="A758" s="1"/>
      <c r="B758" s="1"/>
      <c r="C758" s="1"/>
      <c r="D758" s="1"/>
      <c r="E758" s="1"/>
      <c r="F758" s="1"/>
      <c r="G758" s="63"/>
      <c r="H758" s="1"/>
      <c r="I758" s="1"/>
      <c r="J758" s="1"/>
      <c r="K758" s="1"/>
      <c r="L758" s="64"/>
      <c r="M758" s="6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9.5" customHeight="1" x14ac:dyDescent="0.3">
      <c r="A759" s="1"/>
      <c r="B759" s="1"/>
      <c r="C759" s="1"/>
      <c r="D759" s="1"/>
      <c r="E759" s="1"/>
      <c r="F759" s="1"/>
      <c r="G759" s="63"/>
      <c r="H759" s="1"/>
      <c r="I759" s="1"/>
      <c r="J759" s="1"/>
      <c r="K759" s="1"/>
      <c r="L759" s="64"/>
      <c r="M759" s="6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9.5" customHeight="1" x14ac:dyDescent="0.3">
      <c r="A760" s="1"/>
      <c r="B760" s="1"/>
      <c r="C760" s="1"/>
      <c r="D760" s="1"/>
      <c r="E760" s="1"/>
      <c r="F760" s="1"/>
      <c r="G760" s="63"/>
      <c r="H760" s="1"/>
      <c r="I760" s="1"/>
      <c r="J760" s="1"/>
      <c r="K760" s="1"/>
      <c r="L760" s="64"/>
      <c r="M760" s="6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9.5" customHeight="1" x14ac:dyDescent="0.3">
      <c r="A761" s="1"/>
      <c r="B761" s="1"/>
      <c r="C761" s="1"/>
      <c r="D761" s="1"/>
      <c r="E761" s="1"/>
      <c r="F761" s="1"/>
      <c r="G761" s="63"/>
      <c r="H761" s="1"/>
      <c r="I761" s="1"/>
      <c r="J761" s="1"/>
      <c r="K761" s="1"/>
      <c r="L761" s="64"/>
      <c r="M761" s="6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9.5" customHeight="1" x14ac:dyDescent="0.3">
      <c r="A762" s="1"/>
      <c r="B762" s="1"/>
      <c r="C762" s="1"/>
      <c r="D762" s="1"/>
      <c r="E762" s="1"/>
      <c r="F762" s="1"/>
      <c r="G762" s="63"/>
      <c r="H762" s="1"/>
      <c r="I762" s="1"/>
      <c r="J762" s="1"/>
      <c r="K762" s="1"/>
      <c r="L762" s="64"/>
      <c r="M762" s="6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9.5" customHeight="1" x14ac:dyDescent="0.3">
      <c r="A763" s="1"/>
      <c r="B763" s="1"/>
      <c r="C763" s="1"/>
      <c r="D763" s="1"/>
      <c r="E763" s="1"/>
      <c r="F763" s="1"/>
      <c r="G763" s="63"/>
      <c r="H763" s="1"/>
      <c r="I763" s="1"/>
      <c r="J763" s="1"/>
      <c r="K763" s="1"/>
      <c r="L763" s="64"/>
      <c r="M763" s="6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9.5" customHeight="1" x14ac:dyDescent="0.3">
      <c r="A764" s="1"/>
      <c r="B764" s="1"/>
      <c r="C764" s="1"/>
      <c r="D764" s="1"/>
      <c r="E764" s="1"/>
      <c r="F764" s="1"/>
      <c r="G764" s="63"/>
      <c r="H764" s="1"/>
      <c r="I764" s="1"/>
      <c r="J764" s="1"/>
      <c r="K764" s="1"/>
      <c r="L764" s="64"/>
      <c r="M764" s="6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9.5" customHeight="1" x14ac:dyDescent="0.3">
      <c r="A765" s="1"/>
      <c r="B765" s="1"/>
      <c r="C765" s="1"/>
      <c r="D765" s="1"/>
      <c r="E765" s="1"/>
      <c r="F765" s="1"/>
      <c r="G765" s="63"/>
      <c r="H765" s="1"/>
      <c r="I765" s="1"/>
      <c r="J765" s="1"/>
      <c r="K765" s="1"/>
      <c r="L765" s="64"/>
      <c r="M765" s="6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9.5" customHeight="1" x14ac:dyDescent="0.3">
      <c r="A766" s="1"/>
      <c r="B766" s="1"/>
      <c r="C766" s="1"/>
      <c r="D766" s="1"/>
      <c r="E766" s="1"/>
      <c r="F766" s="1"/>
      <c r="G766" s="63"/>
      <c r="H766" s="1"/>
      <c r="I766" s="1"/>
      <c r="J766" s="1"/>
      <c r="K766" s="1"/>
      <c r="L766" s="64"/>
      <c r="M766" s="6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9.5" customHeight="1" x14ac:dyDescent="0.3">
      <c r="A767" s="1"/>
      <c r="B767" s="1"/>
      <c r="C767" s="1"/>
      <c r="D767" s="1"/>
      <c r="E767" s="1"/>
      <c r="F767" s="1"/>
      <c r="G767" s="63"/>
      <c r="H767" s="1"/>
      <c r="I767" s="1"/>
      <c r="J767" s="1"/>
      <c r="K767" s="1"/>
      <c r="L767" s="64"/>
      <c r="M767" s="6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9.5" customHeight="1" x14ac:dyDescent="0.3">
      <c r="A768" s="1"/>
      <c r="B768" s="1"/>
      <c r="C768" s="1"/>
      <c r="D768" s="1"/>
      <c r="E768" s="1"/>
      <c r="F768" s="1"/>
      <c r="G768" s="63"/>
      <c r="H768" s="1"/>
      <c r="I768" s="1"/>
      <c r="J768" s="1"/>
      <c r="K768" s="1"/>
      <c r="L768" s="64"/>
      <c r="M768" s="6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9.5" customHeight="1" x14ac:dyDescent="0.3">
      <c r="A769" s="1"/>
      <c r="B769" s="1"/>
      <c r="C769" s="1"/>
      <c r="D769" s="1"/>
      <c r="E769" s="1"/>
      <c r="F769" s="1"/>
      <c r="G769" s="63"/>
      <c r="H769" s="1"/>
      <c r="I769" s="1"/>
      <c r="J769" s="1"/>
      <c r="K769" s="1"/>
      <c r="L769" s="64"/>
      <c r="M769" s="6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9.5" customHeight="1" x14ac:dyDescent="0.3">
      <c r="A770" s="1"/>
      <c r="B770" s="1"/>
      <c r="C770" s="1"/>
      <c r="D770" s="1"/>
      <c r="E770" s="1"/>
      <c r="F770" s="1"/>
      <c r="G770" s="63"/>
      <c r="H770" s="1"/>
      <c r="I770" s="1"/>
      <c r="J770" s="1"/>
      <c r="K770" s="1"/>
      <c r="L770" s="64"/>
      <c r="M770" s="6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9.5" customHeight="1" x14ac:dyDescent="0.3">
      <c r="A771" s="1"/>
      <c r="B771" s="1"/>
      <c r="C771" s="1"/>
      <c r="D771" s="1"/>
      <c r="E771" s="1"/>
      <c r="F771" s="1"/>
      <c r="G771" s="63"/>
      <c r="H771" s="1"/>
      <c r="I771" s="1"/>
      <c r="J771" s="1"/>
      <c r="K771" s="1"/>
      <c r="L771" s="64"/>
      <c r="M771" s="6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9.5" customHeight="1" x14ac:dyDescent="0.3">
      <c r="A772" s="1"/>
      <c r="B772" s="1"/>
      <c r="C772" s="1"/>
      <c r="D772" s="1"/>
      <c r="E772" s="1"/>
      <c r="F772" s="1"/>
      <c r="G772" s="63"/>
      <c r="H772" s="1"/>
      <c r="I772" s="1"/>
      <c r="J772" s="1"/>
      <c r="K772" s="1"/>
      <c r="L772" s="64"/>
      <c r="M772" s="6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9.5" customHeight="1" x14ac:dyDescent="0.3">
      <c r="A773" s="1"/>
      <c r="B773" s="1"/>
      <c r="C773" s="1"/>
      <c r="D773" s="1"/>
      <c r="E773" s="1"/>
      <c r="F773" s="1"/>
      <c r="G773" s="63"/>
      <c r="H773" s="1"/>
      <c r="I773" s="1"/>
      <c r="J773" s="1"/>
      <c r="K773" s="1"/>
      <c r="L773" s="64"/>
      <c r="M773" s="6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9.5" customHeight="1" x14ac:dyDescent="0.3">
      <c r="A774" s="1"/>
      <c r="B774" s="1"/>
      <c r="C774" s="1"/>
      <c r="D774" s="1"/>
      <c r="E774" s="1"/>
      <c r="F774" s="1"/>
      <c r="G774" s="63"/>
      <c r="H774" s="1"/>
      <c r="I774" s="1"/>
      <c r="J774" s="1"/>
      <c r="K774" s="1"/>
      <c r="L774" s="64"/>
      <c r="M774" s="6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9.5" customHeight="1" x14ac:dyDescent="0.3">
      <c r="A775" s="1"/>
      <c r="B775" s="1"/>
      <c r="C775" s="1"/>
      <c r="D775" s="1"/>
      <c r="E775" s="1"/>
      <c r="F775" s="1"/>
      <c r="G775" s="63"/>
      <c r="H775" s="1"/>
      <c r="I775" s="1"/>
      <c r="J775" s="1"/>
      <c r="K775" s="1"/>
      <c r="L775" s="64"/>
      <c r="M775" s="6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9.5" customHeight="1" x14ac:dyDescent="0.3">
      <c r="A776" s="1"/>
      <c r="B776" s="1"/>
      <c r="C776" s="1"/>
      <c r="D776" s="1"/>
      <c r="E776" s="1"/>
      <c r="F776" s="1"/>
      <c r="G776" s="63"/>
      <c r="H776" s="1"/>
      <c r="I776" s="1"/>
      <c r="J776" s="1"/>
      <c r="K776" s="1"/>
      <c r="L776" s="64"/>
      <c r="M776" s="6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9.5" customHeight="1" x14ac:dyDescent="0.3">
      <c r="A777" s="1"/>
      <c r="B777" s="1"/>
      <c r="C777" s="1"/>
      <c r="D777" s="1"/>
      <c r="E777" s="1"/>
      <c r="F777" s="1"/>
      <c r="G777" s="63"/>
      <c r="H777" s="1"/>
      <c r="I777" s="1"/>
      <c r="J777" s="1"/>
      <c r="K777" s="1"/>
      <c r="L777" s="64"/>
      <c r="M777" s="6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9.5" customHeight="1" x14ac:dyDescent="0.3">
      <c r="A778" s="1"/>
      <c r="B778" s="1"/>
      <c r="C778" s="1"/>
      <c r="D778" s="1"/>
      <c r="E778" s="1"/>
      <c r="F778" s="1"/>
      <c r="G778" s="63"/>
      <c r="H778" s="1"/>
      <c r="I778" s="1"/>
      <c r="J778" s="1"/>
      <c r="K778" s="1"/>
      <c r="L778" s="64"/>
      <c r="M778" s="6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9.5" customHeight="1" x14ac:dyDescent="0.3">
      <c r="A779" s="1"/>
      <c r="B779" s="1"/>
      <c r="C779" s="1"/>
      <c r="D779" s="1"/>
      <c r="E779" s="1"/>
      <c r="F779" s="1"/>
      <c r="G779" s="63"/>
      <c r="H779" s="1"/>
      <c r="I779" s="1"/>
      <c r="J779" s="1"/>
      <c r="K779" s="1"/>
      <c r="L779" s="64"/>
      <c r="M779" s="6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9.5" customHeight="1" x14ac:dyDescent="0.3">
      <c r="A780" s="1"/>
      <c r="B780" s="1"/>
      <c r="C780" s="1"/>
      <c r="D780" s="1"/>
      <c r="E780" s="1"/>
      <c r="F780" s="1"/>
      <c r="G780" s="63"/>
      <c r="H780" s="1"/>
      <c r="I780" s="1"/>
      <c r="J780" s="1"/>
      <c r="K780" s="1"/>
      <c r="L780" s="64"/>
      <c r="M780" s="6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9.5" customHeight="1" x14ac:dyDescent="0.3">
      <c r="A781" s="1"/>
      <c r="B781" s="1"/>
      <c r="C781" s="1"/>
      <c r="D781" s="1"/>
      <c r="E781" s="1"/>
      <c r="F781" s="1"/>
      <c r="G781" s="63"/>
      <c r="H781" s="1"/>
      <c r="I781" s="1"/>
      <c r="J781" s="1"/>
      <c r="K781" s="1"/>
      <c r="L781" s="64"/>
      <c r="M781" s="6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9.5" customHeight="1" x14ac:dyDescent="0.3">
      <c r="A782" s="1"/>
      <c r="B782" s="1"/>
      <c r="C782" s="1"/>
      <c r="D782" s="1"/>
      <c r="E782" s="1"/>
      <c r="F782" s="1"/>
      <c r="G782" s="63"/>
      <c r="H782" s="1"/>
      <c r="I782" s="1"/>
      <c r="J782" s="1"/>
      <c r="K782" s="1"/>
      <c r="L782" s="64"/>
      <c r="M782" s="6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9.5" customHeight="1" x14ac:dyDescent="0.3">
      <c r="A783" s="1"/>
      <c r="B783" s="1"/>
      <c r="C783" s="1"/>
      <c r="D783" s="1"/>
      <c r="E783" s="1"/>
      <c r="F783" s="1"/>
      <c r="G783" s="63"/>
      <c r="H783" s="1"/>
      <c r="I783" s="1"/>
      <c r="J783" s="1"/>
      <c r="K783" s="1"/>
      <c r="L783" s="64"/>
      <c r="M783" s="6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9.5" customHeight="1" x14ac:dyDescent="0.3">
      <c r="A784" s="1"/>
      <c r="B784" s="1"/>
      <c r="C784" s="1"/>
      <c r="D784" s="1"/>
      <c r="E784" s="1"/>
      <c r="F784" s="1"/>
      <c r="G784" s="63"/>
      <c r="H784" s="1"/>
      <c r="I784" s="1"/>
      <c r="J784" s="1"/>
      <c r="K784" s="1"/>
      <c r="L784" s="64"/>
      <c r="M784" s="6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9.5" customHeight="1" x14ac:dyDescent="0.3">
      <c r="A785" s="1"/>
      <c r="B785" s="1"/>
      <c r="C785" s="1"/>
      <c r="D785" s="1"/>
      <c r="E785" s="1"/>
      <c r="F785" s="1"/>
      <c r="G785" s="63"/>
      <c r="H785" s="1"/>
      <c r="I785" s="1"/>
      <c r="J785" s="1"/>
      <c r="K785" s="1"/>
      <c r="L785" s="64"/>
      <c r="M785" s="6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9.5" customHeight="1" x14ac:dyDescent="0.3">
      <c r="A786" s="1"/>
      <c r="B786" s="1"/>
      <c r="C786" s="1"/>
      <c r="D786" s="1"/>
      <c r="E786" s="1"/>
      <c r="F786" s="1"/>
      <c r="G786" s="63"/>
      <c r="H786" s="1"/>
      <c r="I786" s="1"/>
      <c r="J786" s="1"/>
      <c r="K786" s="1"/>
      <c r="L786" s="64"/>
      <c r="M786" s="6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9.5" customHeight="1" x14ac:dyDescent="0.3">
      <c r="A787" s="1"/>
      <c r="B787" s="1"/>
      <c r="C787" s="1"/>
      <c r="D787" s="1"/>
      <c r="E787" s="1"/>
      <c r="F787" s="1"/>
      <c r="G787" s="63"/>
      <c r="H787" s="1"/>
      <c r="I787" s="1"/>
      <c r="J787" s="1"/>
      <c r="K787" s="1"/>
      <c r="L787" s="64"/>
      <c r="M787" s="6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9.5" customHeight="1" x14ac:dyDescent="0.3">
      <c r="A788" s="1"/>
      <c r="B788" s="1"/>
      <c r="C788" s="1"/>
      <c r="D788" s="1"/>
      <c r="E788" s="1"/>
      <c r="F788" s="1"/>
      <c r="G788" s="63"/>
      <c r="H788" s="1"/>
      <c r="I788" s="1"/>
      <c r="J788" s="1"/>
      <c r="K788" s="1"/>
      <c r="L788" s="64"/>
      <c r="M788" s="6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9.5" customHeight="1" x14ac:dyDescent="0.3">
      <c r="A789" s="1"/>
      <c r="B789" s="1"/>
      <c r="C789" s="1"/>
      <c r="D789" s="1"/>
      <c r="E789" s="1"/>
      <c r="F789" s="1"/>
      <c r="G789" s="63"/>
      <c r="H789" s="1"/>
      <c r="I789" s="1"/>
      <c r="J789" s="1"/>
      <c r="K789" s="1"/>
      <c r="L789" s="64"/>
      <c r="M789" s="6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9.5" customHeight="1" x14ac:dyDescent="0.3">
      <c r="A790" s="1"/>
      <c r="B790" s="1"/>
      <c r="C790" s="1"/>
      <c r="D790" s="1"/>
      <c r="E790" s="1"/>
      <c r="F790" s="1"/>
      <c r="G790" s="63"/>
      <c r="H790" s="1"/>
      <c r="I790" s="1"/>
      <c r="J790" s="1"/>
      <c r="K790" s="1"/>
      <c r="L790" s="64"/>
      <c r="M790" s="6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9.5" customHeight="1" x14ac:dyDescent="0.3">
      <c r="A791" s="1"/>
      <c r="B791" s="1"/>
      <c r="C791" s="1"/>
      <c r="D791" s="1"/>
      <c r="E791" s="1"/>
      <c r="F791" s="1"/>
      <c r="G791" s="63"/>
      <c r="H791" s="1"/>
      <c r="I791" s="1"/>
      <c r="J791" s="1"/>
      <c r="K791" s="1"/>
      <c r="L791" s="64"/>
      <c r="M791" s="6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9.5" customHeight="1" x14ac:dyDescent="0.3">
      <c r="A792" s="1"/>
      <c r="B792" s="1"/>
      <c r="C792" s="1"/>
      <c r="D792" s="1"/>
      <c r="E792" s="1"/>
      <c r="F792" s="1"/>
      <c r="G792" s="63"/>
      <c r="H792" s="1"/>
      <c r="I792" s="1"/>
      <c r="J792" s="1"/>
      <c r="K792" s="1"/>
      <c r="L792" s="64"/>
      <c r="M792" s="6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9.5" customHeight="1" x14ac:dyDescent="0.3">
      <c r="A793" s="1"/>
      <c r="B793" s="1"/>
      <c r="C793" s="1"/>
      <c r="D793" s="1"/>
      <c r="E793" s="1"/>
      <c r="F793" s="1"/>
      <c r="G793" s="63"/>
      <c r="H793" s="1"/>
      <c r="I793" s="1"/>
      <c r="J793" s="1"/>
      <c r="K793" s="1"/>
      <c r="L793" s="64"/>
      <c r="M793" s="6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9.5" customHeight="1" x14ac:dyDescent="0.3">
      <c r="A794" s="1"/>
      <c r="B794" s="1"/>
      <c r="C794" s="1"/>
      <c r="D794" s="1"/>
      <c r="E794" s="1"/>
      <c r="F794" s="1"/>
      <c r="G794" s="63"/>
      <c r="H794" s="1"/>
      <c r="I794" s="1"/>
      <c r="J794" s="1"/>
      <c r="K794" s="1"/>
      <c r="L794" s="64"/>
      <c r="M794" s="6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9.5" customHeight="1" x14ac:dyDescent="0.3">
      <c r="A795" s="1"/>
      <c r="B795" s="1"/>
      <c r="C795" s="1"/>
      <c r="D795" s="1"/>
      <c r="E795" s="1"/>
      <c r="F795" s="1"/>
      <c r="G795" s="63"/>
      <c r="H795" s="1"/>
      <c r="I795" s="1"/>
      <c r="J795" s="1"/>
      <c r="K795" s="1"/>
      <c r="L795" s="64"/>
      <c r="M795" s="6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9.5" customHeight="1" x14ac:dyDescent="0.3">
      <c r="A796" s="1"/>
      <c r="B796" s="1"/>
      <c r="C796" s="1"/>
      <c r="D796" s="1"/>
      <c r="E796" s="1"/>
      <c r="F796" s="1"/>
      <c r="G796" s="63"/>
      <c r="H796" s="1"/>
      <c r="I796" s="1"/>
      <c r="J796" s="1"/>
      <c r="K796" s="1"/>
      <c r="L796" s="64"/>
      <c r="M796" s="6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9.5" customHeight="1" x14ac:dyDescent="0.3">
      <c r="A797" s="1"/>
      <c r="B797" s="1"/>
      <c r="C797" s="1"/>
      <c r="D797" s="1"/>
      <c r="E797" s="1"/>
      <c r="F797" s="1"/>
      <c r="G797" s="63"/>
      <c r="H797" s="1"/>
      <c r="I797" s="1"/>
      <c r="J797" s="1"/>
      <c r="K797" s="1"/>
      <c r="L797" s="64"/>
      <c r="M797" s="6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9.5" customHeight="1" x14ac:dyDescent="0.3">
      <c r="A798" s="1"/>
      <c r="B798" s="1"/>
      <c r="C798" s="1"/>
      <c r="D798" s="1"/>
      <c r="E798" s="1"/>
      <c r="F798" s="1"/>
      <c r="G798" s="63"/>
      <c r="H798" s="1"/>
      <c r="I798" s="1"/>
      <c r="J798" s="1"/>
      <c r="K798" s="1"/>
      <c r="L798" s="64"/>
      <c r="M798" s="6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9.5" customHeight="1" x14ac:dyDescent="0.3">
      <c r="A799" s="1"/>
      <c r="B799" s="1"/>
      <c r="C799" s="1"/>
      <c r="D799" s="1"/>
      <c r="E799" s="1"/>
      <c r="F799" s="1"/>
      <c r="G799" s="63"/>
      <c r="H799" s="1"/>
      <c r="I799" s="1"/>
      <c r="J799" s="1"/>
      <c r="K799" s="1"/>
      <c r="L799" s="64"/>
      <c r="M799" s="6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9.5" customHeight="1" x14ac:dyDescent="0.3">
      <c r="A800" s="1"/>
      <c r="B800" s="1"/>
      <c r="C800" s="1"/>
      <c r="D800" s="1"/>
      <c r="E800" s="1"/>
      <c r="F800" s="1"/>
      <c r="G800" s="63"/>
      <c r="H800" s="1"/>
      <c r="I800" s="1"/>
      <c r="J800" s="1"/>
      <c r="K800" s="1"/>
      <c r="L800" s="64"/>
      <c r="M800" s="6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9.5" customHeight="1" x14ac:dyDescent="0.3">
      <c r="A801" s="1"/>
      <c r="B801" s="1"/>
      <c r="C801" s="1"/>
      <c r="D801" s="1"/>
      <c r="E801" s="1"/>
      <c r="F801" s="1"/>
      <c r="G801" s="63"/>
      <c r="H801" s="1"/>
      <c r="I801" s="1"/>
      <c r="J801" s="1"/>
      <c r="K801" s="1"/>
      <c r="L801" s="64"/>
      <c r="M801" s="6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9.5" customHeight="1" x14ac:dyDescent="0.3">
      <c r="A802" s="1"/>
      <c r="B802" s="1"/>
      <c r="C802" s="1"/>
      <c r="D802" s="1"/>
      <c r="E802" s="1"/>
      <c r="F802" s="1"/>
      <c r="G802" s="63"/>
      <c r="H802" s="1"/>
      <c r="I802" s="1"/>
      <c r="J802" s="1"/>
      <c r="K802" s="1"/>
      <c r="L802" s="64"/>
      <c r="M802" s="6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9.5" customHeight="1" x14ac:dyDescent="0.3">
      <c r="A803" s="1"/>
      <c r="B803" s="1"/>
      <c r="C803" s="1"/>
      <c r="D803" s="1"/>
      <c r="E803" s="1"/>
      <c r="F803" s="1"/>
      <c r="G803" s="63"/>
      <c r="H803" s="1"/>
      <c r="I803" s="1"/>
      <c r="J803" s="1"/>
      <c r="K803" s="1"/>
      <c r="L803" s="64"/>
      <c r="M803" s="6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9.5" customHeight="1" x14ac:dyDescent="0.3">
      <c r="A804" s="1"/>
      <c r="B804" s="1"/>
      <c r="C804" s="1"/>
      <c r="D804" s="1"/>
      <c r="E804" s="1"/>
      <c r="F804" s="1"/>
      <c r="G804" s="63"/>
      <c r="H804" s="1"/>
      <c r="I804" s="1"/>
      <c r="J804" s="1"/>
      <c r="K804" s="1"/>
      <c r="L804" s="64"/>
      <c r="M804" s="6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9.5" customHeight="1" x14ac:dyDescent="0.3">
      <c r="A805" s="1"/>
      <c r="B805" s="1"/>
      <c r="C805" s="1"/>
      <c r="D805" s="1"/>
      <c r="E805" s="1"/>
      <c r="F805" s="1"/>
      <c r="G805" s="63"/>
      <c r="H805" s="1"/>
      <c r="I805" s="1"/>
      <c r="J805" s="1"/>
      <c r="K805" s="1"/>
      <c r="L805" s="64"/>
      <c r="M805" s="6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9.5" customHeight="1" x14ac:dyDescent="0.3">
      <c r="A806" s="1"/>
      <c r="B806" s="1"/>
      <c r="C806" s="1"/>
      <c r="D806" s="1"/>
      <c r="E806" s="1"/>
      <c r="F806" s="1"/>
      <c r="G806" s="63"/>
      <c r="H806" s="1"/>
      <c r="I806" s="1"/>
      <c r="J806" s="1"/>
      <c r="K806" s="1"/>
      <c r="L806" s="64"/>
      <c r="M806" s="6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9.5" customHeight="1" x14ac:dyDescent="0.3">
      <c r="A807" s="1"/>
      <c r="B807" s="1"/>
      <c r="C807" s="1"/>
      <c r="D807" s="1"/>
      <c r="E807" s="1"/>
      <c r="F807" s="1"/>
      <c r="G807" s="63"/>
      <c r="H807" s="1"/>
      <c r="I807" s="1"/>
      <c r="J807" s="1"/>
      <c r="K807" s="1"/>
      <c r="L807" s="64"/>
      <c r="M807" s="6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9.5" customHeight="1" x14ac:dyDescent="0.3">
      <c r="A808" s="1"/>
      <c r="B808" s="1"/>
      <c r="C808" s="1"/>
      <c r="D808" s="1"/>
      <c r="E808" s="1"/>
      <c r="F808" s="1"/>
      <c r="G808" s="63"/>
      <c r="H808" s="1"/>
      <c r="I808" s="1"/>
      <c r="J808" s="1"/>
      <c r="K808" s="1"/>
      <c r="L808" s="64"/>
      <c r="M808" s="6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9.5" customHeight="1" x14ac:dyDescent="0.3">
      <c r="A809" s="1"/>
      <c r="B809" s="1"/>
      <c r="C809" s="1"/>
      <c r="D809" s="1"/>
      <c r="E809" s="1"/>
      <c r="F809" s="1"/>
      <c r="G809" s="63"/>
      <c r="H809" s="1"/>
      <c r="I809" s="1"/>
      <c r="J809" s="1"/>
      <c r="K809" s="1"/>
      <c r="L809" s="64"/>
      <c r="M809" s="6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9.5" customHeight="1" x14ac:dyDescent="0.3">
      <c r="A810" s="1"/>
      <c r="B810" s="1"/>
      <c r="C810" s="1"/>
      <c r="D810" s="1"/>
      <c r="E810" s="1"/>
      <c r="F810" s="1"/>
      <c r="G810" s="63"/>
      <c r="H810" s="1"/>
      <c r="I810" s="1"/>
      <c r="J810" s="1"/>
      <c r="K810" s="1"/>
      <c r="L810" s="64"/>
      <c r="M810" s="6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9.5" customHeight="1" x14ac:dyDescent="0.3">
      <c r="A811" s="1"/>
      <c r="B811" s="1"/>
      <c r="C811" s="1"/>
      <c r="D811" s="1"/>
      <c r="E811" s="1"/>
      <c r="F811" s="1"/>
      <c r="G811" s="63"/>
      <c r="H811" s="1"/>
      <c r="I811" s="1"/>
      <c r="J811" s="1"/>
      <c r="K811" s="1"/>
      <c r="L811" s="64"/>
      <c r="M811" s="6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9.5" customHeight="1" x14ac:dyDescent="0.3">
      <c r="A812" s="1"/>
      <c r="B812" s="1"/>
      <c r="C812" s="1"/>
      <c r="D812" s="1"/>
      <c r="E812" s="1"/>
      <c r="F812" s="1"/>
      <c r="G812" s="63"/>
      <c r="H812" s="1"/>
      <c r="I812" s="1"/>
      <c r="J812" s="1"/>
      <c r="K812" s="1"/>
      <c r="L812" s="64"/>
      <c r="M812" s="6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9.5" customHeight="1" x14ac:dyDescent="0.3">
      <c r="A813" s="1"/>
      <c r="B813" s="1"/>
      <c r="C813" s="1"/>
      <c r="D813" s="1"/>
      <c r="E813" s="1"/>
      <c r="F813" s="1"/>
      <c r="G813" s="63"/>
      <c r="H813" s="1"/>
      <c r="I813" s="1"/>
      <c r="J813" s="1"/>
      <c r="K813" s="1"/>
      <c r="L813" s="64"/>
      <c r="M813" s="6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9.5" customHeight="1" x14ac:dyDescent="0.3">
      <c r="A814" s="1"/>
      <c r="B814" s="1"/>
      <c r="C814" s="1"/>
      <c r="D814" s="1"/>
      <c r="E814" s="1"/>
      <c r="F814" s="1"/>
      <c r="G814" s="63"/>
      <c r="H814" s="1"/>
      <c r="I814" s="1"/>
      <c r="J814" s="1"/>
      <c r="K814" s="1"/>
      <c r="L814" s="64"/>
      <c r="M814" s="6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9.5" customHeight="1" x14ac:dyDescent="0.3">
      <c r="A815" s="1"/>
      <c r="B815" s="1"/>
      <c r="C815" s="1"/>
      <c r="D815" s="1"/>
      <c r="E815" s="1"/>
      <c r="F815" s="1"/>
      <c r="G815" s="63"/>
      <c r="H815" s="1"/>
      <c r="I815" s="1"/>
      <c r="J815" s="1"/>
      <c r="K815" s="1"/>
      <c r="L815" s="64"/>
      <c r="M815" s="6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9.5" customHeight="1" x14ac:dyDescent="0.3">
      <c r="A816" s="1"/>
      <c r="B816" s="1"/>
      <c r="C816" s="1"/>
      <c r="D816" s="1"/>
      <c r="E816" s="1"/>
      <c r="F816" s="1"/>
      <c r="G816" s="63"/>
      <c r="H816" s="1"/>
      <c r="I816" s="1"/>
      <c r="J816" s="1"/>
      <c r="K816" s="1"/>
      <c r="L816" s="64"/>
      <c r="M816" s="6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9.5" customHeight="1" x14ac:dyDescent="0.3">
      <c r="A817" s="1"/>
      <c r="B817" s="1"/>
      <c r="C817" s="1"/>
      <c r="D817" s="1"/>
      <c r="E817" s="1"/>
      <c r="F817" s="1"/>
      <c r="G817" s="63"/>
      <c r="H817" s="1"/>
      <c r="I817" s="1"/>
      <c r="J817" s="1"/>
      <c r="K817" s="1"/>
      <c r="L817" s="64"/>
      <c r="M817" s="6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9.5" customHeight="1" x14ac:dyDescent="0.3">
      <c r="A818" s="1"/>
      <c r="B818" s="1"/>
      <c r="C818" s="1"/>
      <c r="D818" s="1"/>
      <c r="E818" s="1"/>
      <c r="F818" s="1"/>
      <c r="G818" s="63"/>
      <c r="H818" s="1"/>
      <c r="I818" s="1"/>
      <c r="J818" s="1"/>
      <c r="K818" s="1"/>
      <c r="L818" s="64"/>
      <c r="M818" s="6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9.5" customHeight="1" x14ac:dyDescent="0.3">
      <c r="A819" s="1"/>
      <c r="B819" s="1"/>
      <c r="C819" s="1"/>
      <c r="D819" s="1"/>
      <c r="E819" s="1"/>
      <c r="F819" s="1"/>
      <c r="G819" s="63"/>
      <c r="H819" s="1"/>
      <c r="I819" s="1"/>
      <c r="J819" s="1"/>
      <c r="K819" s="1"/>
      <c r="L819" s="64"/>
      <c r="M819" s="6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9.5" customHeight="1" x14ac:dyDescent="0.3">
      <c r="A820" s="1"/>
      <c r="B820" s="1"/>
      <c r="C820" s="1"/>
      <c r="D820" s="1"/>
      <c r="E820" s="1"/>
      <c r="F820" s="1"/>
      <c r="G820" s="63"/>
      <c r="H820" s="1"/>
      <c r="I820" s="1"/>
      <c r="J820" s="1"/>
      <c r="K820" s="1"/>
      <c r="L820" s="64"/>
      <c r="M820" s="6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9.5" customHeight="1" x14ac:dyDescent="0.3">
      <c r="A821" s="1"/>
      <c r="B821" s="1"/>
      <c r="C821" s="1"/>
      <c r="D821" s="1"/>
      <c r="E821" s="1"/>
      <c r="F821" s="1"/>
      <c r="G821" s="63"/>
      <c r="H821" s="1"/>
      <c r="I821" s="1"/>
      <c r="J821" s="1"/>
      <c r="K821" s="1"/>
      <c r="L821" s="64"/>
      <c r="M821" s="6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9.5" customHeight="1" x14ac:dyDescent="0.3">
      <c r="A822" s="1"/>
      <c r="B822" s="1"/>
      <c r="C822" s="1"/>
      <c r="D822" s="1"/>
      <c r="E822" s="1"/>
      <c r="F822" s="1"/>
      <c r="G822" s="63"/>
      <c r="H822" s="1"/>
      <c r="I822" s="1"/>
      <c r="J822" s="1"/>
      <c r="K822" s="1"/>
      <c r="L822" s="64"/>
      <c r="M822" s="6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9.5" customHeight="1" x14ac:dyDescent="0.3">
      <c r="A823" s="1"/>
      <c r="B823" s="1"/>
      <c r="C823" s="1"/>
      <c r="D823" s="1"/>
      <c r="E823" s="1"/>
      <c r="F823" s="1"/>
      <c r="G823" s="63"/>
      <c r="H823" s="1"/>
      <c r="I823" s="1"/>
      <c r="J823" s="1"/>
      <c r="K823" s="1"/>
      <c r="L823" s="64"/>
      <c r="M823" s="6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9.5" customHeight="1" x14ac:dyDescent="0.3">
      <c r="A824" s="1"/>
      <c r="B824" s="1"/>
      <c r="C824" s="1"/>
      <c r="D824" s="1"/>
      <c r="E824" s="1"/>
      <c r="F824" s="1"/>
      <c r="G824" s="63"/>
      <c r="H824" s="1"/>
      <c r="I824" s="1"/>
      <c r="J824" s="1"/>
      <c r="K824" s="1"/>
      <c r="L824" s="64"/>
      <c r="M824" s="6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9.5" customHeight="1" x14ac:dyDescent="0.3">
      <c r="A825" s="1"/>
      <c r="B825" s="1"/>
      <c r="C825" s="1"/>
      <c r="D825" s="1"/>
      <c r="E825" s="1"/>
      <c r="F825" s="1"/>
      <c r="G825" s="63"/>
      <c r="H825" s="1"/>
      <c r="I825" s="1"/>
      <c r="J825" s="1"/>
      <c r="K825" s="1"/>
      <c r="L825" s="64"/>
      <c r="M825" s="6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9.5" customHeight="1" x14ac:dyDescent="0.3">
      <c r="A826" s="1"/>
      <c r="B826" s="1"/>
      <c r="C826" s="1"/>
      <c r="D826" s="1"/>
      <c r="E826" s="1"/>
      <c r="F826" s="1"/>
      <c r="G826" s="63"/>
      <c r="H826" s="1"/>
      <c r="I826" s="1"/>
      <c r="J826" s="1"/>
      <c r="K826" s="1"/>
      <c r="L826" s="64"/>
      <c r="M826" s="6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9.5" customHeight="1" x14ac:dyDescent="0.3">
      <c r="A827" s="1"/>
      <c r="B827" s="1"/>
      <c r="C827" s="1"/>
      <c r="D827" s="1"/>
      <c r="E827" s="1"/>
      <c r="F827" s="1"/>
      <c r="G827" s="63"/>
      <c r="H827" s="1"/>
      <c r="I827" s="1"/>
      <c r="J827" s="1"/>
      <c r="K827" s="1"/>
      <c r="L827" s="64"/>
      <c r="M827" s="6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9.5" customHeight="1" x14ac:dyDescent="0.3">
      <c r="A828" s="1"/>
      <c r="B828" s="1"/>
      <c r="C828" s="1"/>
      <c r="D828" s="1"/>
      <c r="E828" s="1"/>
      <c r="F828" s="1"/>
      <c r="G828" s="63"/>
      <c r="H828" s="1"/>
      <c r="I828" s="1"/>
      <c r="J828" s="1"/>
      <c r="K828" s="1"/>
      <c r="L828" s="64"/>
      <c r="M828" s="6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9.5" customHeight="1" x14ac:dyDescent="0.3">
      <c r="A829" s="1"/>
      <c r="B829" s="1"/>
      <c r="C829" s="1"/>
      <c r="D829" s="1"/>
      <c r="E829" s="1"/>
      <c r="F829" s="1"/>
      <c r="G829" s="63"/>
      <c r="H829" s="1"/>
      <c r="I829" s="1"/>
      <c r="J829" s="1"/>
      <c r="K829" s="1"/>
      <c r="L829" s="64"/>
      <c r="M829" s="6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9.5" customHeight="1" x14ac:dyDescent="0.3">
      <c r="A830" s="1"/>
      <c r="B830" s="1"/>
      <c r="C830" s="1"/>
      <c r="D830" s="1"/>
      <c r="E830" s="1"/>
      <c r="F830" s="1"/>
      <c r="G830" s="63"/>
      <c r="H830" s="1"/>
      <c r="I830" s="1"/>
      <c r="J830" s="1"/>
      <c r="K830" s="1"/>
      <c r="L830" s="64"/>
      <c r="M830" s="6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9.5" customHeight="1" x14ac:dyDescent="0.3">
      <c r="A831" s="1"/>
      <c r="B831" s="1"/>
      <c r="C831" s="1"/>
      <c r="D831" s="1"/>
      <c r="E831" s="1"/>
      <c r="F831" s="1"/>
      <c r="G831" s="63"/>
      <c r="H831" s="1"/>
      <c r="I831" s="1"/>
      <c r="J831" s="1"/>
      <c r="K831" s="1"/>
      <c r="L831" s="64"/>
      <c r="M831" s="6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9.5" customHeight="1" x14ac:dyDescent="0.3">
      <c r="A832" s="1"/>
      <c r="B832" s="1"/>
      <c r="C832" s="1"/>
      <c r="D832" s="1"/>
      <c r="E832" s="1"/>
      <c r="F832" s="1"/>
      <c r="G832" s="63"/>
      <c r="H832" s="1"/>
      <c r="I832" s="1"/>
      <c r="J832" s="1"/>
      <c r="K832" s="1"/>
      <c r="L832" s="64"/>
      <c r="M832" s="6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9.5" customHeight="1" x14ac:dyDescent="0.3">
      <c r="A833" s="1"/>
      <c r="B833" s="1"/>
      <c r="C833" s="1"/>
      <c r="D833" s="1"/>
      <c r="E833" s="1"/>
      <c r="F833" s="1"/>
      <c r="G833" s="63"/>
      <c r="H833" s="1"/>
      <c r="I833" s="1"/>
      <c r="J833" s="1"/>
      <c r="K833" s="1"/>
      <c r="L833" s="64"/>
      <c r="M833" s="6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9.5" customHeight="1" x14ac:dyDescent="0.3">
      <c r="A834" s="1"/>
      <c r="B834" s="1"/>
      <c r="C834" s="1"/>
      <c r="D834" s="1"/>
      <c r="E834" s="1"/>
      <c r="F834" s="1"/>
      <c r="G834" s="63"/>
      <c r="H834" s="1"/>
      <c r="I834" s="1"/>
      <c r="J834" s="1"/>
      <c r="K834" s="1"/>
      <c r="L834" s="64"/>
      <c r="M834" s="6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9.5" customHeight="1" x14ac:dyDescent="0.3">
      <c r="A835" s="1"/>
      <c r="B835" s="1"/>
      <c r="C835" s="1"/>
      <c r="D835" s="1"/>
      <c r="E835" s="1"/>
      <c r="F835" s="1"/>
      <c r="G835" s="63"/>
      <c r="H835" s="1"/>
      <c r="I835" s="1"/>
      <c r="J835" s="1"/>
      <c r="K835" s="1"/>
      <c r="L835" s="64"/>
      <c r="M835" s="6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9.5" customHeight="1" x14ac:dyDescent="0.3">
      <c r="A836" s="1"/>
      <c r="B836" s="1"/>
      <c r="C836" s="1"/>
      <c r="D836" s="1"/>
      <c r="E836" s="1"/>
      <c r="F836" s="1"/>
      <c r="G836" s="63"/>
      <c r="H836" s="1"/>
      <c r="I836" s="1"/>
      <c r="J836" s="1"/>
      <c r="K836" s="1"/>
      <c r="L836" s="64"/>
      <c r="M836" s="6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9.5" customHeight="1" x14ac:dyDescent="0.3">
      <c r="A837" s="1"/>
      <c r="B837" s="1"/>
      <c r="C837" s="1"/>
      <c r="D837" s="1"/>
      <c r="E837" s="1"/>
      <c r="F837" s="1"/>
      <c r="G837" s="63"/>
      <c r="H837" s="1"/>
      <c r="I837" s="1"/>
      <c r="J837" s="1"/>
      <c r="K837" s="1"/>
      <c r="L837" s="64"/>
      <c r="M837" s="6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9.5" customHeight="1" x14ac:dyDescent="0.3">
      <c r="A838" s="1"/>
      <c r="B838" s="1"/>
      <c r="C838" s="1"/>
      <c r="D838" s="1"/>
      <c r="E838" s="1"/>
      <c r="F838" s="1"/>
      <c r="G838" s="63"/>
      <c r="H838" s="1"/>
      <c r="I838" s="1"/>
      <c r="J838" s="1"/>
      <c r="K838" s="1"/>
      <c r="L838" s="64"/>
      <c r="M838" s="6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9.5" customHeight="1" x14ac:dyDescent="0.3">
      <c r="A839" s="1"/>
      <c r="B839" s="1"/>
      <c r="C839" s="1"/>
      <c r="D839" s="1"/>
      <c r="E839" s="1"/>
      <c r="F839" s="1"/>
      <c r="G839" s="63"/>
      <c r="H839" s="1"/>
      <c r="I839" s="1"/>
      <c r="J839" s="1"/>
      <c r="K839" s="1"/>
      <c r="L839" s="64"/>
      <c r="M839" s="6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9.5" customHeight="1" x14ac:dyDescent="0.3">
      <c r="A840" s="1"/>
      <c r="B840" s="1"/>
      <c r="C840" s="1"/>
      <c r="D840" s="1"/>
      <c r="E840" s="1"/>
      <c r="F840" s="1"/>
      <c r="G840" s="63"/>
      <c r="H840" s="1"/>
      <c r="I840" s="1"/>
      <c r="J840" s="1"/>
      <c r="K840" s="1"/>
      <c r="L840" s="64"/>
      <c r="M840" s="6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9.5" customHeight="1" x14ac:dyDescent="0.3">
      <c r="A841" s="1"/>
      <c r="B841" s="1"/>
      <c r="C841" s="1"/>
      <c r="D841" s="1"/>
      <c r="E841" s="1"/>
      <c r="F841" s="1"/>
      <c r="G841" s="63"/>
      <c r="H841" s="1"/>
      <c r="I841" s="1"/>
      <c r="J841" s="1"/>
      <c r="K841" s="1"/>
      <c r="L841" s="64"/>
      <c r="M841" s="6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9.5" customHeight="1" x14ac:dyDescent="0.3">
      <c r="A842" s="1"/>
      <c r="B842" s="1"/>
      <c r="C842" s="1"/>
      <c r="D842" s="1"/>
      <c r="E842" s="1"/>
      <c r="F842" s="1"/>
      <c r="G842" s="63"/>
      <c r="H842" s="1"/>
      <c r="I842" s="1"/>
      <c r="J842" s="1"/>
      <c r="K842" s="1"/>
      <c r="L842" s="64"/>
      <c r="M842" s="6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9.5" customHeight="1" x14ac:dyDescent="0.3">
      <c r="A843" s="1"/>
      <c r="B843" s="1"/>
      <c r="C843" s="1"/>
      <c r="D843" s="1"/>
      <c r="E843" s="1"/>
      <c r="F843" s="1"/>
      <c r="G843" s="63"/>
      <c r="H843" s="1"/>
      <c r="I843" s="1"/>
      <c r="J843" s="1"/>
      <c r="K843" s="1"/>
      <c r="L843" s="64"/>
      <c r="M843" s="6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9.5" customHeight="1" x14ac:dyDescent="0.3">
      <c r="A844" s="1"/>
      <c r="B844" s="1"/>
      <c r="C844" s="1"/>
      <c r="D844" s="1"/>
      <c r="E844" s="1"/>
      <c r="F844" s="1"/>
      <c r="G844" s="63"/>
      <c r="H844" s="1"/>
      <c r="I844" s="1"/>
      <c r="J844" s="1"/>
      <c r="K844" s="1"/>
      <c r="L844" s="64"/>
      <c r="M844" s="6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9.5" customHeight="1" x14ac:dyDescent="0.3">
      <c r="A845" s="1"/>
      <c r="B845" s="1"/>
      <c r="C845" s="1"/>
      <c r="D845" s="1"/>
      <c r="E845" s="1"/>
      <c r="F845" s="1"/>
      <c r="G845" s="63"/>
      <c r="H845" s="1"/>
      <c r="I845" s="1"/>
      <c r="J845" s="1"/>
      <c r="K845" s="1"/>
      <c r="L845" s="64"/>
      <c r="M845" s="6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9.5" customHeight="1" x14ac:dyDescent="0.3">
      <c r="A846" s="1"/>
      <c r="B846" s="1"/>
      <c r="C846" s="1"/>
      <c r="D846" s="1"/>
      <c r="E846" s="1"/>
      <c r="F846" s="1"/>
      <c r="G846" s="63"/>
      <c r="H846" s="1"/>
      <c r="I846" s="1"/>
      <c r="J846" s="1"/>
      <c r="K846" s="1"/>
      <c r="L846" s="64"/>
      <c r="M846" s="6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9.5" customHeight="1" x14ac:dyDescent="0.3">
      <c r="A847" s="1"/>
      <c r="B847" s="1"/>
      <c r="C847" s="1"/>
      <c r="D847" s="1"/>
      <c r="E847" s="1"/>
      <c r="F847" s="1"/>
      <c r="G847" s="63"/>
      <c r="H847" s="1"/>
      <c r="I847" s="1"/>
      <c r="J847" s="1"/>
      <c r="K847" s="1"/>
      <c r="L847" s="64"/>
      <c r="M847" s="6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9.5" customHeight="1" x14ac:dyDescent="0.3">
      <c r="A848" s="1"/>
      <c r="B848" s="1"/>
      <c r="C848" s="1"/>
      <c r="D848" s="1"/>
      <c r="E848" s="1"/>
      <c r="F848" s="1"/>
      <c r="G848" s="63"/>
      <c r="H848" s="1"/>
      <c r="I848" s="1"/>
      <c r="J848" s="1"/>
      <c r="K848" s="1"/>
      <c r="L848" s="64"/>
      <c r="M848" s="6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9.5" customHeight="1" x14ac:dyDescent="0.3">
      <c r="A849" s="1"/>
      <c r="B849" s="1"/>
      <c r="C849" s="1"/>
      <c r="D849" s="1"/>
      <c r="E849" s="1"/>
      <c r="F849" s="1"/>
      <c r="G849" s="63"/>
      <c r="H849" s="1"/>
      <c r="I849" s="1"/>
      <c r="J849" s="1"/>
      <c r="K849" s="1"/>
      <c r="L849" s="64"/>
      <c r="M849" s="6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9.5" customHeight="1" x14ac:dyDescent="0.3">
      <c r="A850" s="1"/>
      <c r="B850" s="1"/>
      <c r="C850" s="1"/>
      <c r="D850" s="1"/>
      <c r="E850" s="1"/>
      <c r="F850" s="1"/>
      <c r="G850" s="63"/>
      <c r="H850" s="1"/>
      <c r="I850" s="1"/>
      <c r="J850" s="1"/>
      <c r="K850" s="1"/>
      <c r="L850" s="64"/>
      <c r="M850" s="6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9.5" customHeight="1" x14ac:dyDescent="0.3">
      <c r="A851" s="1"/>
      <c r="B851" s="1"/>
      <c r="C851" s="1"/>
      <c r="D851" s="1"/>
      <c r="E851" s="1"/>
      <c r="F851" s="1"/>
      <c r="G851" s="63"/>
      <c r="H851" s="1"/>
      <c r="I851" s="1"/>
      <c r="J851" s="1"/>
      <c r="K851" s="1"/>
      <c r="L851" s="64"/>
      <c r="M851" s="6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9.5" customHeight="1" x14ac:dyDescent="0.3">
      <c r="A852" s="1"/>
      <c r="B852" s="1"/>
      <c r="C852" s="1"/>
      <c r="D852" s="1"/>
      <c r="E852" s="1"/>
      <c r="F852" s="1"/>
      <c r="G852" s="63"/>
      <c r="H852" s="1"/>
      <c r="I852" s="1"/>
      <c r="J852" s="1"/>
      <c r="K852" s="1"/>
      <c r="L852" s="64"/>
      <c r="M852" s="6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9.5" customHeight="1" x14ac:dyDescent="0.3">
      <c r="A853" s="1"/>
      <c r="B853" s="1"/>
      <c r="C853" s="1"/>
      <c r="D853" s="1"/>
      <c r="E853" s="1"/>
      <c r="F853" s="1"/>
      <c r="G853" s="63"/>
      <c r="H853" s="1"/>
      <c r="I853" s="1"/>
      <c r="J853" s="1"/>
      <c r="K853" s="1"/>
      <c r="L853" s="64"/>
      <c r="M853" s="6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9.5" customHeight="1" x14ac:dyDescent="0.3">
      <c r="A854" s="1"/>
      <c r="B854" s="1"/>
      <c r="C854" s="1"/>
      <c r="D854" s="1"/>
      <c r="E854" s="1"/>
      <c r="F854" s="1"/>
      <c r="G854" s="63"/>
      <c r="H854" s="1"/>
      <c r="I854" s="1"/>
      <c r="J854" s="1"/>
      <c r="K854" s="1"/>
      <c r="L854" s="64"/>
      <c r="M854" s="6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9.5" customHeight="1" x14ac:dyDescent="0.3">
      <c r="A855" s="1"/>
      <c r="B855" s="1"/>
      <c r="C855" s="1"/>
      <c r="D855" s="1"/>
      <c r="E855" s="1"/>
      <c r="F855" s="1"/>
      <c r="G855" s="63"/>
      <c r="H855" s="1"/>
      <c r="I855" s="1"/>
      <c r="J855" s="1"/>
      <c r="K855" s="1"/>
      <c r="L855" s="64"/>
      <c r="M855" s="6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9.5" customHeight="1" x14ac:dyDescent="0.3">
      <c r="A856" s="1"/>
      <c r="B856" s="1"/>
      <c r="C856" s="1"/>
      <c r="D856" s="1"/>
      <c r="E856" s="1"/>
      <c r="F856" s="1"/>
      <c r="G856" s="63"/>
      <c r="H856" s="1"/>
      <c r="I856" s="1"/>
      <c r="J856" s="1"/>
      <c r="K856" s="1"/>
      <c r="L856" s="64"/>
      <c r="M856" s="6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9.5" customHeight="1" x14ac:dyDescent="0.3">
      <c r="A857" s="1"/>
      <c r="B857" s="1"/>
      <c r="C857" s="1"/>
      <c r="D857" s="1"/>
      <c r="E857" s="1"/>
      <c r="F857" s="1"/>
      <c r="G857" s="63"/>
      <c r="H857" s="1"/>
      <c r="I857" s="1"/>
      <c r="J857" s="1"/>
      <c r="K857" s="1"/>
      <c r="L857" s="64"/>
      <c r="M857" s="6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9.5" customHeight="1" x14ac:dyDescent="0.3">
      <c r="A858" s="1"/>
      <c r="B858" s="1"/>
      <c r="C858" s="1"/>
      <c r="D858" s="1"/>
      <c r="E858" s="1"/>
      <c r="F858" s="1"/>
      <c r="G858" s="63"/>
      <c r="H858" s="1"/>
      <c r="I858" s="1"/>
      <c r="J858" s="1"/>
      <c r="K858" s="1"/>
      <c r="L858" s="64"/>
      <c r="M858" s="6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9.5" customHeight="1" x14ac:dyDescent="0.3">
      <c r="A859" s="1"/>
      <c r="B859" s="1"/>
      <c r="C859" s="1"/>
      <c r="D859" s="1"/>
      <c r="E859" s="1"/>
      <c r="F859" s="1"/>
      <c r="G859" s="63"/>
      <c r="H859" s="1"/>
      <c r="I859" s="1"/>
      <c r="J859" s="1"/>
      <c r="K859" s="1"/>
      <c r="L859" s="64"/>
      <c r="M859" s="6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9.5" customHeight="1" x14ac:dyDescent="0.3">
      <c r="A860" s="1"/>
      <c r="B860" s="1"/>
      <c r="C860" s="1"/>
      <c r="D860" s="1"/>
      <c r="E860" s="1"/>
      <c r="F860" s="1"/>
      <c r="G860" s="63"/>
      <c r="H860" s="1"/>
      <c r="I860" s="1"/>
      <c r="J860" s="1"/>
      <c r="K860" s="1"/>
      <c r="L860" s="64"/>
      <c r="M860" s="6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9.5" customHeight="1" x14ac:dyDescent="0.3">
      <c r="A861" s="1"/>
      <c r="B861" s="1"/>
      <c r="C861" s="1"/>
      <c r="D861" s="1"/>
      <c r="E861" s="1"/>
      <c r="F861" s="1"/>
      <c r="G861" s="63"/>
      <c r="H861" s="1"/>
      <c r="I861" s="1"/>
      <c r="J861" s="1"/>
      <c r="K861" s="1"/>
      <c r="L861" s="64"/>
      <c r="M861" s="6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9.5" customHeight="1" x14ac:dyDescent="0.3">
      <c r="A862" s="1"/>
      <c r="B862" s="1"/>
      <c r="C862" s="1"/>
      <c r="D862" s="1"/>
      <c r="E862" s="1"/>
      <c r="F862" s="1"/>
      <c r="G862" s="63"/>
      <c r="H862" s="1"/>
      <c r="I862" s="1"/>
      <c r="J862" s="1"/>
      <c r="K862" s="1"/>
      <c r="L862" s="64"/>
      <c r="M862" s="6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9.5" customHeight="1" x14ac:dyDescent="0.3">
      <c r="A863" s="1"/>
      <c r="B863" s="1"/>
      <c r="C863" s="1"/>
      <c r="D863" s="1"/>
      <c r="E863" s="1"/>
      <c r="F863" s="1"/>
      <c r="G863" s="63"/>
      <c r="H863" s="1"/>
      <c r="I863" s="1"/>
      <c r="J863" s="1"/>
      <c r="K863" s="1"/>
      <c r="L863" s="64"/>
      <c r="M863" s="6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9.5" customHeight="1" x14ac:dyDescent="0.3">
      <c r="A864" s="1"/>
      <c r="B864" s="1"/>
      <c r="C864" s="1"/>
      <c r="D864" s="1"/>
      <c r="E864" s="1"/>
      <c r="F864" s="1"/>
      <c r="G864" s="63"/>
      <c r="H864" s="1"/>
      <c r="I864" s="1"/>
      <c r="J864" s="1"/>
      <c r="K864" s="1"/>
      <c r="L864" s="64"/>
      <c r="M864" s="6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9.5" customHeight="1" x14ac:dyDescent="0.3">
      <c r="A865" s="1"/>
      <c r="B865" s="1"/>
      <c r="C865" s="1"/>
      <c r="D865" s="1"/>
      <c r="E865" s="1"/>
      <c r="F865" s="1"/>
      <c r="G865" s="63"/>
      <c r="H865" s="1"/>
      <c r="I865" s="1"/>
      <c r="J865" s="1"/>
      <c r="K865" s="1"/>
      <c r="L865" s="64"/>
      <c r="M865" s="6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9.5" customHeight="1" x14ac:dyDescent="0.3">
      <c r="A866" s="1"/>
      <c r="B866" s="1"/>
      <c r="C866" s="1"/>
      <c r="D866" s="1"/>
      <c r="E866" s="1"/>
      <c r="F866" s="1"/>
      <c r="G866" s="63"/>
      <c r="H866" s="1"/>
      <c r="I866" s="1"/>
      <c r="J866" s="1"/>
      <c r="K866" s="1"/>
      <c r="L866" s="64"/>
      <c r="M866" s="6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9.5" customHeight="1" x14ac:dyDescent="0.3">
      <c r="A867" s="1"/>
      <c r="B867" s="1"/>
      <c r="C867" s="1"/>
      <c r="D867" s="1"/>
      <c r="E867" s="1"/>
      <c r="F867" s="1"/>
      <c r="G867" s="63"/>
      <c r="H867" s="1"/>
      <c r="I867" s="1"/>
      <c r="J867" s="1"/>
      <c r="K867" s="1"/>
      <c r="L867" s="64"/>
      <c r="M867" s="6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9.5" customHeight="1" x14ac:dyDescent="0.3">
      <c r="A868" s="1"/>
      <c r="B868" s="1"/>
      <c r="C868" s="1"/>
      <c r="D868" s="1"/>
      <c r="E868" s="1"/>
      <c r="F868" s="1"/>
      <c r="G868" s="63"/>
      <c r="H868" s="1"/>
      <c r="I868" s="1"/>
      <c r="J868" s="1"/>
      <c r="K868" s="1"/>
      <c r="L868" s="64"/>
      <c r="M868" s="6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9.5" customHeight="1" x14ac:dyDescent="0.3">
      <c r="A869" s="1"/>
      <c r="B869" s="1"/>
      <c r="C869" s="1"/>
      <c r="D869" s="1"/>
      <c r="E869" s="1"/>
      <c r="F869" s="1"/>
      <c r="G869" s="63"/>
      <c r="H869" s="1"/>
      <c r="I869" s="1"/>
      <c r="J869" s="1"/>
      <c r="K869" s="1"/>
      <c r="L869" s="64"/>
      <c r="M869" s="6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9.5" customHeight="1" x14ac:dyDescent="0.3">
      <c r="A870" s="1"/>
      <c r="B870" s="1"/>
      <c r="C870" s="1"/>
      <c r="D870" s="1"/>
      <c r="E870" s="1"/>
      <c r="F870" s="1"/>
      <c r="G870" s="63"/>
      <c r="H870" s="1"/>
      <c r="I870" s="1"/>
      <c r="J870" s="1"/>
      <c r="K870" s="1"/>
      <c r="L870" s="64"/>
      <c r="M870" s="6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9.5" customHeight="1" x14ac:dyDescent="0.3">
      <c r="A871" s="1"/>
      <c r="B871" s="1"/>
      <c r="C871" s="1"/>
      <c r="D871" s="1"/>
      <c r="E871" s="1"/>
      <c r="F871" s="1"/>
      <c r="G871" s="63"/>
      <c r="H871" s="1"/>
      <c r="I871" s="1"/>
      <c r="J871" s="1"/>
      <c r="K871" s="1"/>
      <c r="L871" s="64"/>
      <c r="M871" s="6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9.5" customHeight="1" x14ac:dyDescent="0.3">
      <c r="A872" s="1"/>
      <c r="B872" s="1"/>
      <c r="C872" s="1"/>
      <c r="D872" s="1"/>
      <c r="E872" s="1"/>
      <c r="F872" s="1"/>
      <c r="G872" s="63"/>
      <c r="H872" s="1"/>
      <c r="I872" s="1"/>
      <c r="J872" s="1"/>
      <c r="K872" s="1"/>
      <c r="L872" s="64"/>
      <c r="M872" s="6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9.5" customHeight="1" x14ac:dyDescent="0.3">
      <c r="A873" s="1"/>
      <c r="B873" s="1"/>
      <c r="C873" s="1"/>
      <c r="D873" s="1"/>
      <c r="E873" s="1"/>
      <c r="F873" s="1"/>
      <c r="G873" s="63"/>
      <c r="H873" s="1"/>
      <c r="I873" s="1"/>
      <c r="J873" s="1"/>
      <c r="K873" s="1"/>
      <c r="L873" s="64"/>
      <c r="M873" s="6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9.5" customHeight="1" x14ac:dyDescent="0.3">
      <c r="A874" s="1"/>
      <c r="B874" s="1"/>
      <c r="C874" s="1"/>
      <c r="D874" s="1"/>
      <c r="E874" s="1"/>
      <c r="F874" s="1"/>
      <c r="G874" s="63"/>
      <c r="H874" s="1"/>
      <c r="I874" s="1"/>
      <c r="J874" s="1"/>
      <c r="K874" s="1"/>
      <c r="L874" s="64"/>
      <c r="M874" s="6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9.5" customHeight="1" x14ac:dyDescent="0.3">
      <c r="A875" s="1"/>
      <c r="B875" s="1"/>
      <c r="C875" s="1"/>
      <c r="D875" s="1"/>
      <c r="E875" s="1"/>
      <c r="F875" s="1"/>
      <c r="G875" s="63"/>
      <c r="H875" s="1"/>
      <c r="I875" s="1"/>
      <c r="J875" s="1"/>
      <c r="K875" s="1"/>
      <c r="L875" s="64"/>
      <c r="M875" s="6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9.5" customHeight="1" x14ac:dyDescent="0.3">
      <c r="A876" s="1"/>
      <c r="B876" s="1"/>
      <c r="C876" s="1"/>
      <c r="D876" s="1"/>
      <c r="E876" s="1"/>
      <c r="F876" s="1"/>
      <c r="G876" s="63"/>
      <c r="H876" s="1"/>
      <c r="I876" s="1"/>
      <c r="J876" s="1"/>
      <c r="K876" s="1"/>
      <c r="L876" s="64"/>
      <c r="M876" s="6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9.5" customHeight="1" x14ac:dyDescent="0.3">
      <c r="A877" s="1"/>
      <c r="B877" s="1"/>
      <c r="C877" s="1"/>
      <c r="D877" s="1"/>
      <c r="E877" s="1"/>
      <c r="F877" s="1"/>
      <c r="G877" s="63"/>
      <c r="H877" s="1"/>
      <c r="I877" s="1"/>
      <c r="J877" s="1"/>
      <c r="K877" s="1"/>
      <c r="L877" s="64"/>
      <c r="M877" s="6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9.5" customHeight="1" x14ac:dyDescent="0.3">
      <c r="A878" s="1"/>
      <c r="B878" s="1"/>
      <c r="C878" s="1"/>
      <c r="D878" s="1"/>
      <c r="E878" s="1"/>
      <c r="F878" s="1"/>
      <c r="G878" s="63"/>
      <c r="H878" s="1"/>
      <c r="I878" s="1"/>
      <c r="J878" s="1"/>
      <c r="K878" s="1"/>
      <c r="L878" s="64"/>
      <c r="M878" s="6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9.5" customHeight="1" x14ac:dyDescent="0.3">
      <c r="A879" s="1"/>
      <c r="B879" s="1"/>
      <c r="C879" s="1"/>
      <c r="D879" s="1"/>
      <c r="E879" s="1"/>
      <c r="F879" s="1"/>
      <c r="G879" s="63"/>
      <c r="H879" s="1"/>
      <c r="I879" s="1"/>
      <c r="J879" s="1"/>
      <c r="K879" s="1"/>
      <c r="L879" s="64"/>
      <c r="M879" s="6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9.5" customHeight="1" x14ac:dyDescent="0.3">
      <c r="A880" s="1"/>
      <c r="B880" s="1"/>
      <c r="C880" s="1"/>
      <c r="D880" s="1"/>
      <c r="E880" s="1"/>
      <c r="F880" s="1"/>
      <c r="G880" s="63"/>
      <c r="H880" s="1"/>
      <c r="I880" s="1"/>
      <c r="J880" s="1"/>
      <c r="K880" s="1"/>
      <c r="L880" s="64"/>
      <c r="M880" s="6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9.5" customHeight="1" x14ac:dyDescent="0.3">
      <c r="A881" s="1"/>
      <c r="B881" s="1"/>
      <c r="C881" s="1"/>
      <c r="D881" s="1"/>
      <c r="E881" s="1"/>
      <c r="F881" s="1"/>
      <c r="G881" s="63"/>
      <c r="H881" s="1"/>
      <c r="I881" s="1"/>
      <c r="J881" s="1"/>
      <c r="K881" s="1"/>
      <c r="L881" s="64"/>
      <c r="M881" s="6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9.5" customHeight="1" x14ac:dyDescent="0.3">
      <c r="A882" s="1"/>
      <c r="B882" s="1"/>
      <c r="C882" s="1"/>
      <c r="D882" s="1"/>
      <c r="E882" s="1"/>
      <c r="F882" s="1"/>
      <c r="G882" s="63"/>
      <c r="H882" s="1"/>
      <c r="I882" s="1"/>
      <c r="J882" s="1"/>
      <c r="K882" s="1"/>
      <c r="L882" s="64"/>
      <c r="M882" s="6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9.5" customHeight="1" x14ac:dyDescent="0.3">
      <c r="A883" s="1"/>
      <c r="B883" s="1"/>
      <c r="C883" s="1"/>
      <c r="D883" s="1"/>
      <c r="E883" s="1"/>
      <c r="F883" s="1"/>
      <c r="G883" s="63"/>
      <c r="H883" s="1"/>
      <c r="I883" s="1"/>
      <c r="J883" s="1"/>
      <c r="K883" s="1"/>
      <c r="L883" s="64"/>
      <c r="M883" s="6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9.5" customHeight="1" x14ac:dyDescent="0.3">
      <c r="A884" s="1"/>
      <c r="B884" s="1"/>
      <c r="C884" s="1"/>
      <c r="D884" s="1"/>
      <c r="E884" s="1"/>
      <c r="F884" s="1"/>
      <c r="G884" s="63"/>
      <c r="H884" s="1"/>
      <c r="I884" s="1"/>
      <c r="J884" s="1"/>
      <c r="K884" s="1"/>
      <c r="L884" s="64"/>
      <c r="M884" s="6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9.5" customHeight="1" x14ac:dyDescent="0.3">
      <c r="A885" s="1"/>
      <c r="B885" s="1"/>
      <c r="C885" s="1"/>
      <c r="D885" s="1"/>
      <c r="E885" s="1"/>
      <c r="F885" s="1"/>
      <c r="G885" s="63"/>
      <c r="H885" s="1"/>
      <c r="I885" s="1"/>
      <c r="J885" s="1"/>
      <c r="K885" s="1"/>
      <c r="L885" s="64"/>
      <c r="M885" s="6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9.5" customHeight="1" x14ac:dyDescent="0.3">
      <c r="A886" s="1"/>
      <c r="B886" s="1"/>
      <c r="C886" s="1"/>
      <c r="D886" s="1"/>
      <c r="E886" s="1"/>
      <c r="F886" s="1"/>
      <c r="G886" s="63"/>
      <c r="H886" s="1"/>
      <c r="I886" s="1"/>
      <c r="J886" s="1"/>
      <c r="K886" s="1"/>
      <c r="L886" s="64"/>
      <c r="M886" s="6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9.5" customHeight="1" x14ac:dyDescent="0.3">
      <c r="A887" s="1"/>
      <c r="B887" s="1"/>
      <c r="C887" s="1"/>
      <c r="D887" s="1"/>
      <c r="E887" s="1"/>
      <c r="F887" s="1"/>
      <c r="G887" s="63"/>
      <c r="H887" s="1"/>
      <c r="I887" s="1"/>
      <c r="J887" s="1"/>
      <c r="K887" s="1"/>
      <c r="L887" s="64"/>
      <c r="M887" s="6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9.5" customHeight="1" x14ac:dyDescent="0.3">
      <c r="A888" s="1"/>
      <c r="B888" s="1"/>
      <c r="C888" s="1"/>
      <c r="D888" s="1"/>
      <c r="E888" s="1"/>
      <c r="F888" s="1"/>
      <c r="G888" s="63"/>
      <c r="H888" s="1"/>
      <c r="I888" s="1"/>
      <c r="J888" s="1"/>
      <c r="K888" s="1"/>
      <c r="L888" s="64"/>
      <c r="M888" s="6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9.5" customHeight="1" x14ac:dyDescent="0.3">
      <c r="A889" s="1"/>
      <c r="B889" s="1"/>
      <c r="C889" s="1"/>
      <c r="D889" s="1"/>
      <c r="E889" s="1"/>
      <c r="F889" s="1"/>
      <c r="G889" s="63"/>
      <c r="H889" s="1"/>
      <c r="I889" s="1"/>
      <c r="J889" s="1"/>
      <c r="K889" s="1"/>
      <c r="L889" s="64"/>
      <c r="M889" s="6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9.5" customHeight="1" x14ac:dyDescent="0.3">
      <c r="A890" s="1"/>
      <c r="B890" s="1"/>
      <c r="C890" s="1"/>
      <c r="D890" s="1"/>
      <c r="E890" s="1"/>
      <c r="F890" s="1"/>
      <c r="G890" s="63"/>
      <c r="H890" s="1"/>
      <c r="I890" s="1"/>
      <c r="J890" s="1"/>
      <c r="K890" s="1"/>
      <c r="L890" s="64"/>
      <c r="M890" s="6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9.5" customHeight="1" x14ac:dyDescent="0.3">
      <c r="A891" s="1"/>
      <c r="B891" s="1"/>
      <c r="C891" s="1"/>
      <c r="D891" s="1"/>
      <c r="E891" s="1"/>
      <c r="F891" s="1"/>
      <c r="G891" s="63"/>
      <c r="H891" s="1"/>
      <c r="I891" s="1"/>
      <c r="J891" s="1"/>
      <c r="K891" s="1"/>
      <c r="L891" s="64"/>
      <c r="M891" s="6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9.5" customHeight="1" x14ac:dyDescent="0.3">
      <c r="A892" s="1"/>
      <c r="B892" s="1"/>
      <c r="C892" s="1"/>
      <c r="D892" s="1"/>
      <c r="E892" s="1"/>
      <c r="F892" s="1"/>
      <c r="G892" s="63"/>
      <c r="H892" s="1"/>
      <c r="I892" s="1"/>
      <c r="J892" s="1"/>
      <c r="K892" s="1"/>
      <c r="L892" s="64"/>
      <c r="M892" s="6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9.5" customHeight="1" x14ac:dyDescent="0.3">
      <c r="A893" s="1"/>
      <c r="B893" s="1"/>
      <c r="C893" s="1"/>
      <c r="D893" s="1"/>
      <c r="E893" s="1"/>
      <c r="F893" s="1"/>
      <c r="G893" s="63"/>
      <c r="H893" s="1"/>
      <c r="I893" s="1"/>
      <c r="J893" s="1"/>
      <c r="K893" s="1"/>
      <c r="L893" s="64"/>
      <c r="M893" s="6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9.5" customHeight="1" x14ac:dyDescent="0.3">
      <c r="A894" s="1"/>
      <c r="B894" s="1"/>
      <c r="C894" s="1"/>
      <c r="D894" s="1"/>
      <c r="E894" s="1"/>
      <c r="F894" s="1"/>
      <c r="G894" s="63"/>
      <c r="H894" s="1"/>
      <c r="I894" s="1"/>
      <c r="J894" s="1"/>
      <c r="K894" s="1"/>
      <c r="L894" s="64"/>
      <c r="M894" s="6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9.5" customHeight="1" x14ac:dyDescent="0.3">
      <c r="A895" s="1"/>
      <c r="B895" s="1"/>
      <c r="C895" s="1"/>
      <c r="D895" s="1"/>
      <c r="E895" s="1"/>
      <c r="F895" s="1"/>
      <c r="G895" s="63"/>
      <c r="H895" s="1"/>
      <c r="I895" s="1"/>
      <c r="J895" s="1"/>
      <c r="K895" s="1"/>
      <c r="L895" s="64"/>
      <c r="M895" s="6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9.5" customHeight="1" x14ac:dyDescent="0.3">
      <c r="A896" s="1"/>
      <c r="B896" s="1"/>
      <c r="C896" s="1"/>
      <c r="D896" s="1"/>
      <c r="E896" s="1"/>
      <c r="F896" s="1"/>
      <c r="G896" s="63"/>
      <c r="H896" s="1"/>
      <c r="I896" s="1"/>
      <c r="J896" s="1"/>
      <c r="K896" s="1"/>
      <c r="L896" s="64"/>
      <c r="M896" s="6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9.5" customHeight="1" x14ac:dyDescent="0.3">
      <c r="A897" s="1"/>
      <c r="B897" s="1"/>
      <c r="C897" s="1"/>
      <c r="D897" s="1"/>
      <c r="E897" s="1"/>
      <c r="F897" s="1"/>
      <c r="G897" s="63"/>
      <c r="H897" s="1"/>
      <c r="I897" s="1"/>
      <c r="J897" s="1"/>
      <c r="K897" s="1"/>
      <c r="L897" s="64"/>
      <c r="M897" s="6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9.5" customHeight="1" x14ac:dyDescent="0.3">
      <c r="A898" s="1"/>
      <c r="B898" s="1"/>
      <c r="C898" s="1"/>
      <c r="D898" s="1"/>
      <c r="E898" s="1"/>
      <c r="F898" s="1"/>
      <c r="G898" s="63"/>
      <c r="H898" s="1"/>
      <c r="I898" s="1"/>
      <c r="J898" s="1"/>
      <c r="K898" s="1"/>
      <c r="L898" s="64"/>
      <c r="M898" s="6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9.5" customHeight="1" x14ac:dyDescent="0.3">
      <c r="A899" s="1"/>
      <c r="B899" s="1"/>
      <c r="C899" s="1"/>
      <c r="D899" s="1"/>
      <c r="E899" s="1"/>
      <c r="F899" s="1"/>
      <c r="G899" s="63"/>
      <c r="H899" s="1"/>
      <c r="I899" s="1"/>
      <c r="J899" s="1"/>
      <c r="K899" s="1"/>
      <c r="L899" s="64"/>
      <c r="M899" s="6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9.5" customHeight="1" x14ac:dyDescent="0.3">
      <c r="A900" s="1"/>
      <c r="B900" s="1"/>
      <c r="C900" s="1"/>
      <c r="D900" s="1"/>
      <c r="E900" s="1"/>
      <c r="F900" s="1"/>
      <c r="G900" s="63"/>
      <c r="H900" s="1"/>
      <c r="I900" s="1"/>
      <c r="J900" s="1"/>
      <c r="K900" s="1"/>
      <c r="L900" s="64"/>
      <c r="M900" s="6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9.5" customHeight="1" x14ac:dyDescent="0.3">
      <c r="A901" s="1"/>
      <c r="B901" s="1"/>
      <c r="C901" s="1"/>
      <c r="D901" s="1"/>
      <c r="E901" s="1"/>
      <c r="F901" s="1"/>
      <c r="G901" s="63"/>
      <c r="H901" s="1"/>
      <c r="I901" s="1"/>
      <c r="J901" s="1"/>
      <c r="K901" s="1"/>
      <c r="L901" s="64"/>
      <c r="M901" s="6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9.5" customHeight="1" x14ac:dyDescent="0.3">
      <c r="A902" s="1"/>
      <c r="B902" s="1"/>
      <c r="C902" s="1"/>
      <c r="D902" s="1"/>
      <c r="E902" s="1"/>
      <c r="F902" s="1"/>
      <c r="G902" s="63"/>
      <c r="H902" s="1"/>
      <c r="I902" s="1"/>
      <c r="J902" s="1"/>
      <c r="K902" s="1"/>
      <c r="L902" s="64"/>
      <c r="M902" s="6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9.5" customHeight="1" x14ac:dyDescent="0.3">
      <c r="A903" s="1"/>
      <c r="B903" s="1"/>
      <c r="C903" s="1"/>
      <c r="D903" s="1"/>
      <c r="E903" s="1"/>
      <c r="F903" s="1"/>
      <c r="G903" s="63"/>
      <c r="H903" s="1"/>
      <c r="I903" s="1"/>
      <c r="J903" s="1"/>
      <c r="K903" s="1"/>
      <c r="L903" s="64"/>
      <c r="M903" s="6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9.5" customHeight="1" x14ac:dyDescent="0.3">
      <c r="A904" s="1"/>
      <c r="B904" s="1"/>
      <c r="C904" s="1"/>
      <c r="D904" s="1"/>
      <c r="E904" s="1"/>
      <c r="F904" s="1"/>
      <c r="G904" s="63"/>
      <c r="H904" s="1"/>
      <c r="I904" s="1"/>
      <c r="J904" s="1"/>
      <c r="K904" s="1"/>
      <c r="L904" s="64"/>
      <c r="M904" s="6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9.5" customHeight="1" x14ac:dyDescent="0.3">
      <c r="A905" s="1"/>
      <c r="B905" s="1"/>
      <c r="C905" s="1"/>
      <c r="D905" s="1"/>
      <c r="E905" s="1"/>
      <c r="F905" s="1"/>
      <c r="G905" s="63"/>
      <c r="H905" s="1"/>
      <c r="I905" s="1"/>
      <c r="J905" s="1"/>
      <c r="K905" s="1"/>
      <c r="L905" s="64"/>
      <c r="M905" s="6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9.5" customHeight="1" x14ac:dyDescent="0.3">
      <c r="A906" s="1"/>
      <c r="B906" s="1"/>
      <c r="C906" s="1"/>
      <c r="D906" s="1"/>
      <c r="E906" s="1"/>
      <c r="F906" s="1"/>
      <c r="G906" s="63"/>
      <c r="H906" s="1"/>
      <c r="I906" s="1"/>
      <c r="J906" s="1"/>
      <c r="K906" s="1"/>
      <c r="L906" s="64"/>
      <c r="M906" s="6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9.5" customHeight="1" x14ac:dyDescent="0.3">
      <c r="A907" s="1"/>
      <c r="B907" s="1"/>
      <c r="C907" s="1"/>
      <c r="D907" s="1"/>
      <c r="E907" s="1"/>
      <c r="F907" s="1"/>
      <c r="G907" s="63"/>
      <c r="H907" s="1"/>
      <c r="I907" s="1"/>
      <c r="J907" s="1"/>
      <c r="K907" s="1"/>
      <c r="L907" s="64"/>
      <c r="M907" s="6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9.5" customHeight="1" x14ac:dyDescent="0.3">
      <c r="A908" s="1"/>
      <c r="B908" s="1"/>
      <c r="C908" s="1"/>
      <c r="D908" s="1"/>
      <c r="E908" s="1"/>
      <c r="F908" s="1"/>
      <c r="G908" s="63"/>
      <c r="H908" s="1"/>
      <c r="I908" s="1"/>
      <c r="J908" s="1"/>
      <c r="K908" s="1"/>
      <c r="L908" s="64"/>
      <c r="M908" s="6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9.5" customHeight="1" x14ac:dyDescent="0.3">
      <c r="A909" s="1"/>
      <c r="B909" s="1"/>
      <c r="C909" s="1"/>
      <c r="D909" s="1"/>
      <c r="E909" s="1"/>
      <c r="F909" s="1"/>
      <c r="G909" s="63"/>
      <c r="H909" s="1"/>
      <c r="I909" s="1"/>
      <c r="J909" s="1"/>
      <c r="K909" s="1"/>
      <c r="L909" s="64"/>
      <c r="M909" s="6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9.5" customHeight="1" x14ac:dyDescent="0.3">
      <c r="A910" s="1"/>
      <c r="B910" s="1"/>
      <c r="C910" s="1"/>
      <c r="D910" s="1"/>
      <c r="E910" s="1"/>
      <c r="F910" s="1"/>
      <c r="G910" s="63"/>
      <c r="H910" s="1"/>
      <c r="I910" s="1"/>
      <c r="J910" s="1"/>
      <c r="K910" s="1"/>
      <c r="L910" s="64"/>
      <c r="M910" s="6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9.5" customHeight="1" x14ac:dyDescent="0.3">
      <c r="A911" s="1"/>
      <c r="B911" s="1"/>
      <c r="C911" s="1"/>
      <c r="D911" s="1"/>
      <c r="E911" s="1"/>
      <c r="F911" s="1"/>
      <c r="G911" s="63"/>
      <c r="H911" s="1"/>
      <c r="I911" s="1"/>
      <c r="J911" s="1"/>
      <c r="K911" s="1"/>
      <c r="L911" s="64"/>
      <c r="M911" s="6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9.5" customHeight="1" x14ac:dyDescent="0.3">
      <c r="A912" s="1"/>
      <c r="B912" s="1"/>
      <c r="C912" s="1"/>
      <c r="D912" s="1"/>
      <c r="E912" s="1"/>
      <c r="F912" s="1"/>
      <c r="G912" s="63"/>
      <c r="H912" s="1"/>
      <c r="I912" s="1"/>
      <c r="J912" s="1"/>
      <c r="K912" s="1"/>
      <c r="L912" s="64"/>
      <c r="M912" s="6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9.5" customHeight="1" x14ac:dyDescent="0.3">
      <c r="A913" s="1"/>
      <c r="B913" s="1"/>
      <c r="C913" s="1"/>
      <c r="D913" s="1"/>
      <c r="E913" s="1"/>
      <c r="F913" s="1"/>
      <c r="G913" s="63"/>
      <c r="H913" s="1"/>
      <c r="I913" s="1"/>
      <c r="J913" s="1"/>
      <c r="K913" s="1"/>
      <c r="L913" s="64"/>
      <c r="M913" s="6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9.5" customHeight="1" x14ac:dyDescent="0.3">
      <c r="A914" s="1"/>
      <c r="B914" s="1"/>
      <c r="C914" s="1"/>
      <c r="D914" s="1"/>
      <c r="E914" s="1"/>
      <c r="F914" s="1"/>
      <c r="G914" s="63"/>
      <c r="H914" s="1"/>
      <c r="I914" s="1"/>
      <c r="J914" s="1"/>
      <c r="K914" s="1"/>
      <c r="L914" s="64"/>
      <c r="M914" s="6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9.5" customHeight="1" x14ac:dyDescent="0.3">
      <c r="A915" s="1"/>
      <c r="B915" s="1"/>
      <c r="C915" s="1"/>
      <c r="D915" s="1"/>
      <c r="E915" s="1"/>
      <c r="F915" s="1"/>
      <c r="G915" s="63"/>
      <c r="H915" s="1"/>
      <c r="I915" s="1"/>
      <c r="J915" s="1"/>
      <c r="K915" s="1"/>
      <c r="L915" s="64"/>
      <c r="M915" s="6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9.5" customHeight="1" x14ac:dyDescent="0.3">
      <c r="A916" s="1"/>
      <c r="B916" s="1"/>
      <c r="C916" s="1"/>
      <c r="D916" s="1"/>
      <c r="E916" s="1"/>
      <c r="F916" s="1"/>
      <c r="G916" s="63"/>
      <c r="H916" s="1"/>
      <c r="I916" s="1"/>
      <c r="J916" s="1"/>
      <c r="K916" s="1"/>
      <c r="L916" s="64"/>
      <c r="M916" s="6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9.5" customHeight="1" x14ac:dyDescent="0.3">
      <c r="A917" s="1"/>
      <c r="B917" s="1"/>
      <c r="C917" s="1"/>
      <c r="D917" s="1"/>
      <c r="E917" s="1"/>
      <c r="F917" s="1"/>
      <c r="G917" s="63"/>
      <c r="H917" s="1"/>
      <c r="I917" s="1"/>
      <c r="J917" s="1"/>
      <c r="K917" s="1"/>
      <c r="L917" s="64"/>
      <c r="M917" s="6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9.5" customHeight="1" x14ac:dyDescent="0.3">
      <c r="A918" s="1"/>
      <c r="B918" s="1"/>
      <c r="C918" s="1"/>
      <c r="D918" s="1"/>
      <c r="E918" s="1"/>
      <c r="F918" s="1"/>
      <c r="G918" s="63"/>
      <c r="H918" s="1"/>
      <c r="I918" s="1"/>
      <c r="J918" s="1"/>
      <c r="K918" s="1"/>
      <c r="L918" s="64"/>
      <c r="M918" s="6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9.5" customHeight="1" x14ac:dyDescent="0.3">
      <c r="A919" s="1"/>
      <c r="B919" s="1"/>
      <c r="C919" s="1"/>
      <c r="D919" s="1"/>
      <c r="E919" s="1"/>
      <c r="F919" s="1"/>
      <c r="G919" s="63"/>
      <c r="H919" s="1"/>
      <c r="I919" s="1"/>
      <c r="J919" s="1"/>
      <c r="K919" s="1"/>
      <c r="L919" s="64"/>
      <c r="M919" s="6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9.5" customHeight="1" x14ac:dyDescent="0.3">
      <c r="A920" s="1"/>
      <c r="B920" s="1"/>
      <c r="C920" s="1"/>
      <c r="D920" s="1"/>
      <c r="E920" s="1"/>
      <c r="F920" s="1"/>
      <c r="G920" s="63"/>
      <c r="H920" s="1"/>
      <c r="I920" s="1"/>
      <c r="J920" s="1"/>
      <c r="K920" s="1"/>
      <c r="L920" s="64"/>
      <c r="M920" s="6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9.5" customHeight="1" x14ac:dyDescent="0.3">
      <c r="A921" s="1"/>
      <c r="B921" s="1"/>
      <c r="C921" s="1"/>
      <c r="D921" s="1"/>
      <c r="E921" s="1"/>
      <c r="F921" s="1"/>
      <c r="G921" s="63"/>
      <c r="H921" s="1"/>
      <c r="I921" s="1"/>
      <c r="J921" s="1"/>
      <c r="K921" s="1"/>
      <c r="L921" s="64"/>
      <c r="M921" s="6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9.5" customHeight="1" x14ac:dyDescent="0.3">
      <c r="A922" s="1"/>
      <c r="B922" s="1"/>
      <c r="C922" s="1"/>
      <c r="D922" s="1"/>
      <c r="E922" s="1"/>
      <c r="F922" s="1"/>
      <c r="G922" s="63"/>
      <c r="H922" s="1"/>
      <c r="I922" s="1"/>
      <c r="J922" s="1"/>
      <c r="K922" s="1"/>
      <c r="L922" s="64"/>
      <c r="M922" s="6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9.5" customHeight="1" x14ac:dyDescent="0.3">
      <c r="A923" s="1"/>
      <c r="B923" s="1"/>
      <c r="C923" s="1"/>
      <c r="D923" s="1"/>
      <c r="E923" s="1"/>
      <c r="F923" s="1"/>
      <c r="G923" s="63"/>
      <c r="H923" s="1"/>
      <c r="I923" s="1"/>
      <c r="J923" s="1"/>
      <c r="K923" s="1"/>
      <c r="L923" s="64"/>
      <c r="M923" s="6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9.5" customHeight="1" x14ac:dyDescent="0.3">
      <c r="A924" s="1"/>
      <c r="B924" s="1"/>
      <c r="C924" s="1"/>
      <c r="D924" s="1"/>
      <c r="E924" s="1"/>
      <c r="F924" s="1"/>
      <c r="G924" s="63"/>
      <c r="H924" s="1"/>
      <c r="I924" s="1"/>
      <c r="J924" s="1"/>
      <c r="K924" s="1"/>
      <c r="L924" s="64"/>
      <c r="M924" s="6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9.5" customHeight="1" x14ac:dyDescent="0.3">
      <c r="A925" s="1"/>
      <c r="B925" s="1"/>
      <c r="C925" s="1"/>
      <c r="D925" s="1"/>
      <c r="E925" s="1"/>
      <c r="F925" s="1"/>
      <c r="G925" s="63"/>
      <c r="H925" s="1"/>
      <c r="I925" s="1"/>
      <c r="J925" s="1"/>
      <c r="K925" s="1"/>
      <c r="L925" s="64"/>
      <c r="M925" s="6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9.5" customHeight="1" x14ac:dyDescent="0.3">
      <c r="A926" s="1"/>
      <c r="B926" s="1"/>
      <c r="C926" s="1"/>
      <c r="D926" s="1"/>
      <c r="E926" s="1"/>
      <c r="F926" s="1"/>
      <c r="G926" s="63"/>
      <c r="H926" s="1"/>
      <c r="I926" s="1"/>
      <c r="J926" s="1"/>
      <c r="K926" s="1"/>
      <c r="L926" s="64"/>
      <c r="M926" s="6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9.5" customHeight="1" x14ac:dyDescent="0.3">
      <c r="A927" s="1"/>
      <c r="B927" s="1"/>
      <c r="C927" s="1"/>
      <c r="D927" s="1"/>
      <c r="E927" s="1"/>
      <c r="F927" s="1"/>
      <c r="G927" s="63"/>
      <c r="H927" s="1"/>
      <c r="I927" s="1"/>
      <c r="J927" s="1"/>
      <c r="K927" s="1"/>
      <c r="L927" s="64"/>
      <c r="M927" s="6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9.5" customHeight="1" x14ac:dyDescent="0.3">
      <c r="A928" s="1"/>
      <c r="B928" s="1"/>
      <c r="C928" s="1"/>
      <c r="D928" s="1"/>
      <c r="E928" s="1"/>
      <c r="F928" s="1"/>
      <c r="G928" s="63"/>
      <c r="H928" s="1"/>
      <c r="I928" s="1"/>
      <c r="J928" s="1"/>
      <c r="K928" s="1"/>
      <c r="L928" s="64"/>
      <c r="M928" s="6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9.5" customHeight="1" x14ac:dyDescent="0.3">
      <c r="A929" s="1"/>
      <c r="B929" s="1"/>
      <c r="C929" s="1"/>
      <c r="D929" s="1"/>
      <c r="E929" s="1"/>
      <c r="F929" s="1"/>
      <c r="G929" s="63"/>
      <c r="H929" s="1"/>
      <c r="I929" s="1"/>
      <c r="J929" s="1"/>
      <c r="K929" s="1"/>
      <c r="L929" s="64"/>
      <c r="M929" s="6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9.5" customHeight="1" x14ac:dyDescent="0.3">
      <c r="A930" s="1"/>
      <c r="B930" s="1"/>
      <c r="C930" s="1"/>
      <c r="D930" s="1"/>
      <c r="E930" s="1"/>
      <c r="F930" s="1"/>
      <c r="G930" s="63"/>
      <c r="H930" s="1"/>
      <c r="I930" s="1"/>
      <c r="J930" s="1"/>
      <c r="K930" s="1"/>
      <c r="L930" s="64"/>
      <c r="M930" s="6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9.5" customHeight="1" x14ac:dyDescent="0.3">
      <c r="A931" s="1"/>
      <c r="B931" s="1"/>
      <c r="C931" s="1"/>
      <c r="D931" s="1"/>
      <c r="E931" s="1"/>
      <c r="F931" s="1"/>
      <c r="G931" s="63"/>
      <c r="H931" s="1"/>
      <c r="I931" s="1"/>
      <c r="J931" s="1"/>
      <c r="K931" s="1"/>
      <c r="L931" s="64"/>
      <c r="M931" s="6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9.5" customHeight="1" x14ac:dyDescent="0.3">
      <c r="A932" s="1"/>
      <c r="B932" s="1"/>
      <c r="C932" s="1"/>
      <c r="D932" s="1"/>
      <c r="E932" s="1"/>
      <c r="F932" s="1"/>
      <c r="G932" s="63"/>
      <c r="H932" s="1"/>
      <c r="I932" s="1"/>
      <c r="J932" s="1"/>
      <c r="K932" s="1"/>
      <c r="L932" s="64"/>
      <c r="M932" s="6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9.5" customHeight="1" x14ac:dyDescent="0.3">
      <c r="A933" s="1"/>
      <c r="B933" s="1"/>
      <c r="C933" s="1"/>
      <c r="D933" s="1"/>
      <c r="E933" s="1"/>
      <c r="F933" s="1"/>
      <c r="G933" s="63"/>
      <c r="H933" s="1"/>
      <c r="I933" s="1"/>
      <c r="J933" s="1"/>
      <c r="K933" s="1"/>
      <c r="L933" s="64"/>
      <c r="M933" s="6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9.5" customHeight="1" x14ac:dyDescent="0.3">
      <c r="A934" s="1"/>
      <c r="B934" s="1"/>
      <c r="C934" s="1"/>
      <c r="D934" s="1"/>
      <c r="E934" s="1"/>
      <c r="F934" s="1"/>
      <c r="G934" s="63"/>
      <c r="H934" s="1"/>
      <c r="I934" s="1"/>
      <c r="J934" s="1"/>
      <c r="K934" s="1"/>
      <c r="L934" s="64"/>
      <c r="M934" s="6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9.5" customHeight="1" x14ac:dyDescent="0.3">
      <c r="A935" s="1"/>
      <c r="B935" s="1"/>
      <c r="C935" s="1"/>
      <c r="D935" s="1"/>
      <c r="E935" s="1"/>
      <c r="F935" s="1"/>
      <c r="G935" s="63"/>
      <c r="H935" s="1"/>
      <c r="I935" s="1"/>
      <c r="J935" s="1"/>
      <c r="K935" s="1"/>
      <c r="L935" s="64"/>
      <c r="M935" s="6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9.5" customHeight="1" x14ac:dyDescent="0.3">
      <c r="A936" s="1"/>
      <c r="B936" s="1"/>
      <c r="C936" s="1"/>
      <c r="D936" s="1"/>
      <c r="E936" s="1"/>
      <c r="F936" s="1"/>
      <c r="G936" s="63"/>
      <c r="H936" s="1"/>
      <c r="I936" s="1"/>
      <c r="J936" s="1"/>
      <c r="K936" s="1"/>
      <c r="L936" s="64"/>
      <c r="M936" s="6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9.5" customHeight="1" x14ac:dyDescent="0.3">
      <c r="A937" s="1"/>
      <c r="B937" s="1"/>
      <c r="C937" s="1"/>
      <c r="D937" s="1"/>
      <c r="E937" s="1"/>
      <c r="F937" s="1"/>
      <c r="G937" s="63"/>
      <c r="H937" s="1"/>
      <c r="I937" s="1"/>
      <c r="J937" s="1"/>
      <c r="K937" s="1"/>
      <c r="L937" s="64"/>
      <c r="M937" s="6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9.5" customHeight="1" x14ac:dyDescent="0.3">
      <c r="A938" s="1"/>
      <c r="B938" s="1"/>
      <c r="C938" s="1"/>
      <c r="D938" s="1"/>
      <c r="E938" s="1"/>
      <c r="F938" s="1"/>
      <c r="G938" s="63"/>
      <c r="H938" s="1"/>
      <c r="I938" s="1"/>
      <c r="J938" s="1"/>
      <c r="K938" s="1"/>
      <c r="L938" s="64"/>
      <c r="M938" s="6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9.5" customHeight="1" x14ac:dyDescent="0.3">
      <c r="A939" s="1"/>
      <c r="B939" s="1"/>
      <c r="C939" s="1"/>
      <c r="D939" s="1"/>
      <c r="E939" s="1"/>
      <c r="F939" s="1"/>
      <c r="G939" s="63"/>
      <c r="H939" s="1"/>
      <c r="I939" s="1"/>
      <c r="J939" s="1"/>
      <c r="K939" s="1"/>
      <c r="L939" s="64"/>
      <c r="M939" s="6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9.5" customHeight="1" x14ac:dyDescent="0.3">
      <c r="A940" s="1"/>
      <c r="B940" s="1"/>
      <c r="C940" s="1"/>
      <c r="D940" s="1"/>
      <c r="E940" s="1"/>
      <c r="F940" s="1"/>
      <c r="G940" s="63"/>
      <c r="H940" s="1"/>
      <c r="I940" s="1"/>
      <c r="J940" s="1"/>
      <c r="K940" s="1"/>
      <c r="L940" s="64"/>
      <c r="M940" s="6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9.5" customHeight="1" x14ac:dyDescent="0.3">
      <c r="A941" s="1"/>
      <c r="B941" s="1"/>
      <c r="C941" s="1"/>
      <c r="D941" s="1"/>
      <c r="E941" s="1"/>
      <c r="F941" s="1"/>
      <c r="G941" s="63"/>
      <c r="H941" s="1"/>
      <c r="I941" s="1"/>
      <c r="J941" s="1"/>
      <c r="K941" s="1"/>
      <c r="L941" s="64"/>
      <c r="M941" s="6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9.5" customHeight="1" x14ac:dyDescent="0.3">
      <c r="A942" s="1"/>
      <c r="B942" s="1"/>
      <c r="C942" s="1"/>
      <c r="D942" s="1"/>
      <c r="E942" s="1"/>
      <c r="F942" s="1"/>
      <c r="G942" s="63"/>
      <c r="H942" s="1"/>
      <c r="I942" s="1"/>
      <c r="J942" s="1"/>
      <c r="K942" s="1"/>
      <c r="L942" s="64"/>
      <c r="M942" s="6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9.5" customHeight="1" x14ac:dyDescent="0.3">
      <c r="A943" s="1"/>
      <c r="B943" s="1"/>
      <c r="C943" s="1"/>
      <c r="D943" s="1"/>
      <c r="E943" s="1"/>
      <c r="F943" s="1"/>
      <c r="G943" s="63"/>
      <c r="H943" s="1"/>
      <c r="I943" s="1"/>
      <c r="J943" s="1"/>
      <c r="K943" s="1"/>
      <c r="L943" s="64"/>
      <c r="M943" s="6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9.5" customHeight="1" x14ac:dyDescent="0.3">
      <c r="A944" s="1"/>
      <c r="B944" s="1"/>
      <c r="C944" s="1"/>
      <c r="D944" s="1"/>
      <c r="E944" s="1"/>
      <c r="F944" s="1"/>
      <c r="G944" s="63"/>
      <c r="H944" s="1"/>
      <c r="I944" s="1"/>
      <c r="J944" s="1"/>
      <c r="K944" s="1"/>
      <c r="L944" s="64"/>
      <c r="M944" s="6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9.5" customHeight="1" x14ac:dyDescent="0.3">
      <c r="A945" s="1"/>
      <c r="B945" s="1"/>
      <c r="C945" s="1"/>
      <c r="D945" s="1"/>
      <c r="E945" s="1"/>
      <c r="F945" s="1"/>
      <c r="G945" s="63"/>
      <c r="H945" s="1"/>
      <c r="I945" s="1"/>
      <c r="J945" s="1"/>
      <c r="K945" s="1"/>
      <c r="L945" s="64"/>
      <c r="M945" s="6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9.5" customHeight="1" x14ac:dyDescent="0.3">
      <c r="A946" s="1"/>
      <c r="B946" s="1"/>
      <c r="C946" s="1"/>
      <c r="D946" s="1"/>
      <c r="E946" s="1"/>
      <c r="F946" s="1"/>
      <c r="G946" s="63"/>
      <c r="H946" s="1"/>
      <c r="I946" s="1"/>
      <c r="J946" s="1"/>
      <c r="K946" s="1"/>
      <c r="L946" s="64"/>
      <c r="M946" s="6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9.5" customHeight="1" x14ac:dyDescent="0.3">
      <c r="A947" s="1"/>
      <c r="B947" s="1"/>
      <c r="C947" s="1"/>
      <c r="D947" s="1"/>
      <c r="E947" s="1"/>
      <c r="F947" s="1"/>
      <c r="G947" s="63"/>
      <c r="H947" s="1"/>
      <c r="I947" s="1"/>
      <c r="J947" s="1"/>
      <c r="K947" s="1"/>
      <c r="L947" s="64"/>
      <c r="M947" s="6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9.5" customHeight="1" x14ac:dyDescent="0.3">
      <c r="A948" s="1"/>
      <c r="B948" s="1"/>
      <c r="C948" s="1"/>
      <c r="D948" s="1"/>
      <c r="E948" s="1"/>
      <c r="F948" s="1"/>
      <c r="G948" s="63"/>
      <c r="H948" s="1"/>
      <c r="I948" s="1"/>
      <c r="J948" s="1"/>
      <c r="K948" s="1"/>
      <c r="L948" s="64"/>
      <c r="M948" s="6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9.5" customHeight="1" x14ac:dyDescent="0.3">
      <c r="A949" s="1"/>
      <c r="B949" s="1"/>
      <c r="C949" s="1"/>
      <c r="D949" s="1"/>
      <c r="E949" s="1"/>
      <c r="F949" s="1"/>
      <c r="G949" s="63"/>
      <c r="H949" s="1"/>
      <c r="I949" s="1"/>
      <c r="J949" s="1"/>
      <c r="K949" s="1"/>
      <c r="L949" s="64"/>
      <c r="M949" s="6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9.5" customHeight="1" x14ac:dyDescent="0.3">
      <c r="A950" s="1"/>
      <c r="B950" s="1"/>
      <c r="C950" s="1"/>
      <c r="D950" s="1"/>
      <c r="E950" s="1"/>
      <c r="F950" s="1"/>
      <c r="G950" s="63"/>
      <c r="H950" s="1"/>
      <c r="I950" s="1"/>
      <c r="J950" s="1"/>
      <c r="K950" s="1"/>
      <c r="L950" s="64"/>
      <c r="M950" s="6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9.5" customHeight="1" x14ac:dyDescent="0.3">
      <c r="A951" s="1"/>
      <c r="B951" s="1"/>
      <c r="C951" s="1"/>
      <c r="D951" s="1"/>
      <c r="E951" s="1"/>
      <c r="F951" s="1"/>
      <c r="G951" s="63"/>
      <c r="H951" s="1"/>
      <c r="I951" s="1"/>
      <c r="J951" s="1"/>
      <c r="K951" s="1"/>
      <c r="L951" s="64"/>
      <c r="M951" s="6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9.5" customHeight="1" x14ac:dyDescent="0.3">
      <c r="A952" s="1"/>
      <c r="B952" s="1"/>
      <c r="C952" s="1"/>
      <c r="D952" s="1"/>
      <c r="E952" s="1"/>
      <c r="F952" s="1"/>
      <c r="G952" s="63"/>
      <c r="H952" s="1"/>
      <c r="I952" s="1"/>
      <c r="J952" s="1"/>
      <c r="K952" s="1"/>
      <c r="L952" s="64"/>
      <c r="M952" s="6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9.5" customHeight="1" x14ac:dyDescent="0.3">
      <c r="A953" s="1"/>
      <c r="B953" s="1"/>
      <c r="C953" s="1"/>
      <c r="D953" s="1"/>
      <c r="E953" s="1"/>
      <c r="F953" s="1"/>
      <c r="G953" s="63"/>
      <c r="H953" s="1"/>
      <c r="I953" s="1"/>
      <c r="J953" s="1"/>
      <c r="K953" s="1"/>
      <c r="L953" s="64"/>
      <c r="M953" s="6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9.5" customHeight="1" x14ac:dyDescent="0.3">
      <c r="A954" s="1"/>
      <c r="B954" s="1"/>
      <c r="C954" s="1"/>
      <c r="D954" s="1"/>
      <c r="E954" s="1"/>
      <c r="F954" s="1"/>
      <c r="G954" s="63"/>
      <c r="H954" s="1"/>
      <c r="I954" s="1"/>
      <c r="J954" s="1"/>
      <c r="K954" s="1"/>
      <c r="L954" s="64"/>
      <c r="M954" s="6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9.5" customHeight="1" x14ac:dyDescent="0.3">
      <c r="A955" s="1"/>
      <c r="B955" s="1"/>
      <c r="C955" s="1"/>
      <c r="D955" s="1"/>
      <c r="E955" s="1"/>
      <c r="F955" s="1"/>
      <c r="G955" s="63"/>
      <c r="H955" s="1"/>
      <c r="I955" s="1"/>
      <c r="J955" s="1"/>
      <c r="K955" s="1"/>
      <c r="L955" s="64"/>
      <c r="M955" s="6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9.5" customHeight="1" x14ac:dyDescent="0.3">
      <c r="A956" s="1"/>
      <c r="B956" s="1"/>
      <c r="C956" s="1"/>
      <c r="D956" s="1"/>
      <c r="E956" s="1"/>
      <c r="F956" s="1"/>
      <c r="G956" s="63"/>
      <c r="H956" s="1"/>
      <c r="I956" s="1"/>
      <c r="J956" s="1"/>
      <c r="K956" s="1"/>
      <c r="L956" s="64"/>
      <c r="M956" s="6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9.5" customHeight="1" x14ac:dyDescent="0.3">
      <c r="A957" s="1"/>
      <c r="B957" s="1"/>
      <c r="C957" s="1"/>
      <c r="D957" s="1"/>
      <c r="E957" s="1"/>
      <c r="F957" s="1"/>
      <c r="G957" s="63"/>
      <c r="H957" s="1"/>
      <c r="I957" s="1"/>
      <c r="J957" s="1"/>
      <c r="K957" s="1"/>
      <c r="L957" s="64"/>
      <c r="M957" s="6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9.5" customHeight="1" x14ac:dyDescent="0.3">
      <c r="A958" s="1"/>
      <c r="B958" s="1"/>
      <c r="C958" s="1"/>
      <c r="D958" s="1"/>
      <c r="E958" s="1"/>
      <c r="F958" s="1"/>
      <c r="G958" s="63"/>
      <c r="H958" s="1"/>
      <c r="I958" s="1"/>
      <c r="J958" s="1"/>
      <c r="K958" s="1"/>
      <c r="L958" s="64"/>
      <c r="M958" s="6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9.5" customHeight="1" x14ac:dyDescent="0.3">
      <c r="A959" s="1"/>
      <c r="B959" s="1"/>
      <c r="C959" s="1"/>
      <c r="D959" s="1"/>
      <c r="E959" s="1"/>
      <c r="F959" s="1"/>
      <c r="G959" s="63"/>
      <c r="H959" s="1"/>
      <c r="I959" s="1"/>
      <c r="J959" s="1"/>
      <c r="K959" s="1"/>
      <c r="L959" s="64"/>
      <c r="M959" s="6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9.5" customHeight="1" x14ac:dyDescent="0.3">
      <c r="A960" s="1"/>
      <c r="B960" s="1"/>
      <c r="C960" s="1"/>
      <c r="D960" s="1"/>
      <c r="E960" s="1"/>
      <c r="F960" s="1"/>
      <c r="G960" s="63"/>
      <c r="H960" s="1"/>
      <c r="I960" s="1"/>
      <c r="J960" s="1"/>
      <c r="K960" s="1"/>
      <c r="L960" s="64"/>
      <c r="M960" s="6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9.5" customHeight="1" x14ac:dyDescent="0.3">
      <c r="A961" s="1"/>
      <c r="B961" s="1"/>
      <c r="C961" s="1"/>
      <c r="D961" s="1"/>
      <c r="E961" s="1"/>
      <c r="F961" s="1"/>
      <c r="G961" s="63"/>
      <c r="H961" s="1"/>
      <c r="I961" s="1"/>
      <c r="J961" s="1"/>
      <c r="K961" s="1"/>
      <c r="L961" s="64"/>
      <c r="M961" s="6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9.5" customHeight="1" x14ac:dyDescent="0.3">
      <c r="A962" s="1"/>
      <c r="B962" s="1"/>
      <c r="C962" s="1"/>
      <c r="D962" s="1"/>
      <c r="E962" s="1"/>
      <c r="F962" s="1"/>
      <c r="G962" s="63"/>
      <c r="H962" s="1"/>
      <c r="I962" s="1"/>
      <c r="J962" s="1"/>
      <c r="K962" s="1"/>
      <c r="L962" s="64"/>
      <c r="M962" s="6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9.5" customHeight="1" x14ac:dyDescent="0.3">
      <c r="A963" s="1"/>
      <c r="B963" s="1"/>
      <c r="C963" s="1"/>
      <c r="D963" s="1"/>
      <c r="E963" s="1"/>
      <c r="F963" s="1"/>
      <c r="G963" s="63"/>
      <c r="H963" s="1"/>
      <c r="I963" s="1"/>
      <c r="J963" s="1"/>
      <c r="K963" s="1"/>
      <c r="L963" s="64"/>
      <c r="M963" s="6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9.5" customHeight="1" x14ac:dyDescent="0.3">
      <c r="A964" s="1"/>
      <c r="B964" s="1"/>
      <c r="C964" s="1"/>
      <c r="D964" s="1"/>
      <c r="E964" s="1"/>
      <c r="F964" s="1"/>
      <c r="G964" s="63"/>
      <c r="H964" s="1"/>
      <c r="I964" s="1"/>
      <c r="J964" s="1"/>
      <c r="K964" s="1"/>
      <c r="L964" s="64"/>
      <c r="M964" s="6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9.5" customHeight="1" x14ac:dyDescent="0.3">
      <c r="A965" s="1"/>
      <c r="B965" s="1"/>
      <c r="C965" s="1"/>
      <c r="D965" s="1"/>
      <c r="E965" s="1"/>
      <c r="F965" s="1"/>
      <c r="G965" s="63"/>
      <c r="H965" s="1"/>
      <c r="I965" s="1"/>
      <c r="J965" s="1"/>
      <c r="K965" s="1"/>
      <c r="L965" s="64"/>
      <c r="M965" s="6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9.5" customHeight="1" x14ac:dyDescent="0.3">
      <c r="A966" s="1"/>
      <c r="B966" s="1"/>
      <c r="C966" s="1"/>
      <c r="D966" s="1"/>
      <c r="E966" s="1"/>
      <c r="F966" s="1"/>
      <c r="G966" s="63"/>
      <c r="H966" s="1"/>
      <c r="I966" s="1"/>
      <c r="J966" s="1"/>
      <c r="K966" s="1"/>
      <c r="L966" s="64"/>
      <c r="M966" s="6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9.5" customHeight="1" x14ac:dyDescent="0.3">
      <c r="A967" s="1"/>
      <c r="B967" s="1"/>
      <c r="C967" s="1"/>
      <c r="D967" s="1"/>
      <c r="E967" s="1"/>
      <c r="F967" s="1"/>
      <c r="G967" s="63"/>
      <c r="H967" s="1"/>
      <c r="I967" s="1"/>
      <c r="J967" s="1"/>
      <c r="K967" s="1"/>
      <c r="L967" s="64"/>
      <c r="M967" s="6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9.5" customHeight="1" x14ac:dyDescent="0.3">
      <c r="A968" s="1"/>
      <c r="B968" s="1"/>
      <c r="C968" s="1"/>
      <c r="D968" s="1"/>
      <c r="E968" s="1"/>
      <c r="F968" s="1"/>
      <c r="G968" s="63"/>
      <c r="H968" s="1"/>
      <c r="I968" s="1"/>
      <c r="J968" s="1"/>
      <c r="K968" s="1"/>
      <c r="L968" s="64"/>
      <c r="M968" s="6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9.5" customHeight="1" x14ac:dyDescent="0.3">
      <c r="A969" s="1"/>
      <c r="B969" s="1"/>
      <c r="C969" s="1"/>
      <c r="D969" s="1"/>
      <c r="E969" s="1"/>
      <c r="F969" s="1"/>
      <c r="G969" s="63"/>
      <c r="H969" s="1"/>
      <c r="I969" s="1"/>
      <c r="J969" s="1"/>
      <c r="K969" s="1"/>
      <c r="L969" s="64"/>
      <c r="M969" s="6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9.5" customHeight="1" x14ac:dyDescent="0.3">
      <c r="A970" s="1"/>
      <c r="B970" s="1"/>
      <c r="C970" s="1"/>
      <c r="D970" s="1"/>
      <c r="E970" s="1"/>
      <c r="F970" s="1"/>
      <c r="G970" s="63"/>
      <c r="H970" s="1"/>
      <c r="I970" s="1"/>
      <c r="J970" s="1"/>
      <c r="K970" s="1"/>
      <c r="L970" s="64"/>
      <c r="M970" s="6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9.5" customHeight="1" x14ac:dyDescent="0.3">
      <c r="A971" s="1"/>
      <c r="B971" s="1"/>
      <c r="C971" s="1"/>
      <c r="D971" s="1"/>
      <c r="E971" s="1"/>
      <c r="F971" s="1"/>
      <c r="G971" s="63"/>
      <c r="H971" s="1"/>
      <c r="I971" s="1"/>
      <c r="J971" s="1"/>
      <c r="K971" s="1"/>
      <c r="L971" s="64"/>
      <c r="M971" s="6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9.5" customHeight="1" x14ac:dyDescent="0.3">
      <c r="A972" s="1"/>
      <c r="B972" s="1"/>
      <c r="C972" s="1"/>
      <c r="D972" s="1"/>
      <c r="E972" s="1"/>
      <c r="F972" s="1"/>
      <c r="G972" s="63"/>
      <c r="H972" s="1"/>
      <c r="I972" s="1"/>
      <c r="J972" s="1"/>
      <c r="K972" s="1"/>
      <c r="L972" s="64"/>
      <c r="M972" s="6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9.5" customHeight="1" x14ac:dyDescent="0.3">
      <c r="A973" s="1"/>
      <c r="B973" s="1"/>
      <c r="C973" s="1"/>
      <c r="D973" s="1"/>
      <c r="E973" s="1"/>
      <c r="F973" s="1"/>
      <c r="G973" s="63"/>
      <c r="H973" s="1"/>
      <c r="I973" s="1"/>
      <c r="J973" s="1"/>
      <c r="K973" s="1"/>
      <c r="L973" s="64"/>
      <c r="M973" s="6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9.5" customHeight="1" x14ac:dyDescent="0.3">
      <c r="A974" s="1"/>
      <c r="B974" s="1"/>
      <c r="C974" s="1"/>
      <c r="D974" s="1"/>
      <c r="E974" s="1"/>
      <c r="F974" s="1"/>
      <c r="G974" s="63"/>
      <c r="H974" s="1"/>
      <c r="I974" s="1"/>
      <c r="J974" s="1"/>
      <c r="K974" s="1"/>
      <c r="L974" s="64"/>
      <c r="M974" s="6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9.5" customHeight="1" x14ac:dyDescent="0.3">
      <c r="A975" s="1"/>
      <c r="B975" s="1"/>
      <c r="C975" s="1"/>
      <c r="D975" s="1"/>
      <c r="E975" s="1"/>
      <c r="F975" s="1"/>
      <c r="G975" s="63"/>
      <c r="H975" s="1"/>
      <c r="I975" s="1"/>
      <c r="J975" s="1"/>
      <c r="K975" s="1"/>
      <c r="L975" s="64"/>
      <c r="M975" s="6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9.5" customHeight="1" x14ac:dyDescent="0.3">
      <c r="A976" s="1"/>
      <c r="B976" s="1"/>
      <c r="C976" s="1"/>
      <c r="D976" s="1"/>
      <c r="E976" s="1"/>
      <c r="F976" s="1"/>
      <c r="G976" s="63"/>
      <c r="H976" s="1"/>
      <c r="I976" s="1"/>
      <c r="J976" s="1"/>
      <c r="K976" s="1"/>
      <c r="L976" s="64"/>
      <c r="M976" s="6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9.5" customHeight="1" x14ac:dyDescent="0.3">
      <c r="A977" s="1"/>
      <c r="B977" s="1"/>
      <c r="C977" s="1"/>
      <c r="D977" s="1"/>
      <c r="E977" s="1"/>
      <c r="F977" s="1"/>
      <c r="G977" s="63"/>
      <c r="H977" s="1"/>
      <c r="I977" s="1"/>
      <c r="J977" s="1"/>
      <c r="K977" s="1"/>
      <c r="L977" s="64"/>
      <c r="M977" s="6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9.5" customHeight="1" x14ac:dyDescent="0.3">
      <c r="A978" s="1"/>
      <c r="B978" s="1"/>
      <c r="C978" s="1"/>
      <c r="D978" s="1"/>
      <c r="E978" s="1"/>
      <c r="F978" s="1"/>
      <c r="G978" s="63"/>
      <c r="H978" s="1"/>
      <c r="I978" s="1"/>
      <c r="J978" s="1"/>
      <c r="K978" s="1"/>
      <c r="L978" s="64"/>
      <c r="M978" s="6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9.5" customHeight="1" x14ac:dyDescent="0.3">
      <c r="A979" s="1"/>
      <c r="B979" s="1"/>
      <c r="C979" s="1"/>
      <c r="D979" s="1"/>
      <c r="E979" s="1"/>
      <c r="F979" s="1"/>
      <c r="G979" s="63"/>
      <c r="H979" s="1"/>
      <c r="I979" s="1"/>
      <c r="J979" s="1"/>
      <c r="K979" s="1"/>
      <c r="L979" s="64"/>
      <c r="M979" s="6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9.5" customHeight="1" x14ac:dyDescent="0.3">
      <c r="A980" s="1"/>
      <c r="B980" s="1"/>
      <c r="C980" s="1"/>
      <c r="D980" s="1"/>
      <c r="E980" s="1"/>
      <c r="F980" s="1"/>
      <c r="G980" s="63"/>
      <c r="H980" s="1"/>
      <c r="I980" s="1"/>
      <c r="J980" s="1"/>
      <c r="K980" s="1"/>
      <c r="L980" s="64"/>
      <c r="M980" s="6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9.5" customHeight="1" x14ac:dyDescent="0.3">
      <c r="A981" s="1"/>
      <c r="B981" s="1"/>
      <c r="C981" s="1"/>
      <c r="D981" s="1"/>
      <c r="E981" s="1"/>
      <c r="F981" s="1"/>
      <c r="G981" s="63"/>
      <c r="H981" s="1"/>
      <c r="I981" s="1"/>
      <c r="J981" s="1"/>
      <c r="K981" s="1"/>
      <c r="L981" s="64"/>
      <c r="M981" s="6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9.5" customHeight="1" x14ac:dyDescent="0.3">
      <c r="A982" s="1"/>
      <c r="B982" s="1"/>
      <c r="C982" s="1"/>
      <c r="D982" s="1"/>
      <c r="E982" s="1"/>
      <c r="F982" s="1"/>
      <c r="G982" s="63"/>
      <c r="H982" s="1"/>
      <c r="I982" s="1"/>
      <c r="J982" s="1"/>
      <c r="K982" s="1"/>
      <c r="L982" s="64"/>
      <c r="M982" s="6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9.5" customHeight="1" x14ac:dyDescent="0.3">
      <c r="A983" s="1"/>
      <c r="B983" s="1"/>
      <c r="C983" s="1"/>
      <c r="D983" s="1"/>
      <c r="E983" s="1"/>
      <c r="F983" s="1"/>
      <c r="G983" s="63"/>
      <c r="H983" s="1"/>
      <c r="I983" s="1"/>
      <c r="J983" s="1"/>
      <c r="K983" s="1"/>
      <c r="L983" s="64"/>
      <c r="M983" s="6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9.5" customHeight="1" x14ac:dyDescent="0.3">
      <c r="A984" s="1"/>
      <c r="B984" s="1"/>
      <c r="C984" s="1"/>
      <c r="D984" s="1"/>
      <c r="E984" s="1"/>
      <c r="F984" s="1"/>
      <c r="G984" s="63"/>
      <c r="H984" s="1"/>
      <c r="I984" s="1"/>
      <c r="J984" s="1"/>
      <c r="K984" s="1"/>
      <c r="L984" s="64"/>
      <c r="M984" s="6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9.5" customHeight="1" x14ac:dyDescent="0.3">
      <c r="A985" s="1"/>
      <c r="B985" s="1"/>
      <c r="C985" s="1"/>
      <c r="D985" s="1"/>
      <c r="E985" s="1"/>
      <c r="F985" s="1"/>
      <c r="G985" s="63"/>
      <c r="H985" s="1"/>
      <c r="I985" s="1"/>
      <c r="J985" s="1"/>
      <c r="K985" s="1"/>
      <c r="L985" s="64"/>
      <c r="M985" s="6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9.5" customHeight="1" x14ac:dyDescent="0.3">
      <c r="A986" s="1"/>
      <c r="B986" s="1"/>
      <c r="C986" s="1"/>
      <c r="D986" s="1"/>
      <c r="E986" s="1"/>
      <c r="F986" s="1"/>
      <c r="G986" s="63"/>
      <c r="H986" s="1"/>
      <c r="I986" s="1"/>
      <c r="J986" s="1"/>
      <c r="K986" s="1"/>
      <c r="L986" s="64"/>
      <c r="M986" s="6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9.5" customHeight="1" x14ac:dyDescent="0.3">
      <c r="A987" s="1"/>
      <c r="B987" s="1"/>
      <c r="C987" s="1"/>
      <c r="D987" s="1"/>
      <c r="E987" s="1"/>
      <c r="F987" s="1"/>
      <c r="G987" s="63"/>
      <c r="H987" s="1"/>
      <c r="I987" s="1"/>
      <c r="J987" s="1"/>
      <c r="K987" s="1"/>
      <c r="L987" s="64"/>
      <c r="M987" s="6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9.5" customHeight="1" x14ac:dyDescent="0.3">
      <c r="A988" s="1"/>
      <c r="B988" s="1"/>
      <c r="C988" s="1"/>
      <c r="D988" s="1"/>
      <c r="E988" s="1"/>
      <c r="F988" s="1"/>
      <c r="G988" s="63"/>
      <c r="H988" s="1"/>
      <c r="I988" s="1"/>
      <c r="J988" s="1"/>
      <c r="K988" s="1"/>
      <c r="L988" s="64"/>
      <c r="M988" s="6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9.5" customHeight="1" x14ac:dyDescent="0.3">
      <c r="A989" s="1"/>
      <c r="B989" s="1"/>
      <c r="C989" s="1"/>
      <c r="D989" s="1"/>
      <c r="E989" s="1"/>
      <c r="F989" s="1"/>
      <c r="G989" s="63"/>
      <c r="H989" s="1"/>
      <c r="I989" s="1"/>
      <c r="J989" s="1"/>
      <c r="K989" s="1"/>
      <c r="L989" s="64"/>
      <c r="M989" s="6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9.5" customHeight="1" x14ac:dyDescent="0.3">
      <c r="A990" s="1"/>
      <c r="B990" s="1"/>
      <c r="C990" s="1"/>
      <c r="D990" s="1"/>
      <c r="E990" s="1"/>
      <c r="F990" s="1"/>
      <c r="G990" s="63"/>
      <c r="H990" s="1"/>
      <c r="I990" s="1"/>
      <c r="J990" s="1"/>
      <c r="K990" s="1"/>
      <c r="L990" s="64"/>
      <c r="M990" s="6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9.5" customHeight="1" x14ac:dyDescent="0.3">
      <c r="A991" s="1"/>
      <c r="B991" s="1"/>
      <c r="C991" s="1"/>
      <c r="D991" s="1"/>
      <c r="E991" s="1"/>
      <c r="F991" s="1"/>
      <c r="G991" s="63"/>
      <c r="H991" s="1"/>
      <c r="I991" s="1"/>
      <c r="J991" s="1"/>
      <c r="K991" s="1"/>
      <c r="L991" s="64"/>
      <c r="M991" s="6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9.5" customHeight="1" x14ac:dyDescent="0.3">
      <c r="A992" s="1"/>
      <c r="B992" s="1"/>
      <c r="C992" s="1"/>
      <c r="D992" s="1"/>
      <c r="E992" s="1"/>
      <c r="F992" s="1"/>
      <c r="G992" s="63"/>
      <c r="H992" s="1"/>
      <c r="I992" s="1"/>
      <c r="J992" s="1"/>
      <c r="K992" s="1"/>
      <c r="L992" s="64"/>
      <c r="M992" s="6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9.5" customHeight="1" x14ac:dyDescent="0.3">
      <c r="A993" s="1"/>
      <c r="B993" s="1"/>
      <c r="C993" s="1"/>
      <c r="D993" s="1"/>
      <c r="E993" s="1"/>
      <c r="F993" s="1"/>
      <c r="G993" s="63"/>
      <c r="H993" s="1"/>
      <c r="I993" s="1"/>
      <c r="J993" s="1"/>
      <c r="K993" s="1"/>
      <c r="L993" s="64"/>
      <c r="M993" s="6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9.5" customHeight="1" x14ac:dyDescent="0.3">
      <c r="A994" s="1"/>
      <c r="B994" s="1"/>
      <c r="C994" s="1"/>
      <c r="D994" s="1"/>
      <c r="E994" s="1"/>
      <c r="F994" s="1"/>
      <c r="G994" s="63"/>
      <c r="H994" s="1"/>
      <c r="I994" s="1"/>
      <c r="J994" s="1"/>
      <c r="K994" s="1"/>
      <c r="L994" s="64"/>
      <c r="M994" s="6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9.5" customHeight="1" x14ac:dyDescent="0.3">
      <c r="A995" s="1"/>
      <c r="B995" s="1"/>
      <c r="C995" s="1"/>
      <c r="D995" s="1"/>
      <c r="E995" s="1"/>
      <c r="F995" s="1"/>
      <c r="G995" s="63"/>
      <c r="H995" s="1"/>
      <c r="I995" s="1"/>
      <c r="J995" s="1"/>
      <c r="K995" s="1"/>
      <c r="L995" s="64"/>
      <c r="M995" s="6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9.5" customHeight="1" x14ac:dyDescent="0.3">
      <c r="A996" s="1"/>
      <c r="B996" s="1"/>
      <c r="C996" s="1"/>
      <c r="D996" s="1"/>
      <c r="E996" s="1"/>
      <c r="F996" s="1"/>
      <c r="G996" s="63"/>
      <c r="H996" s="1"/>
      <c r="I996" s="1"/>
      <c r="J996" s="1"/>
      <c r="K996" s="1"/>
      <c r="L996" s="64"/>
      <c r="M996" s="6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9.5" customHeight="1" x14ac:dyDescent="0.3">
      <c r="A997" s="1"/>
      <c r="B997" s="1"/>
      <c r="C997" s="1"/>
      <c r="D997" s="1"/>
      <c r="E997" s="1"/>
      <c r="F997" s="1"/>
      <c r="G997" s="63"/>
      <c r="H997" s="1"/>
      <c r="I997" s="1"/>
      <c r="J997" s="1"/>
      <c r="K997" s="1"/>
      <c r="L997" s="64"/>
      <c r="M997" s="6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9.5" customHeight="1" x14ac:dyDescent="0.3">
      <c r="A998" s="1"/>
      <c r="B998" s="1"/>
      <c r="C998" s="1"/>
      <c r="D998" s="1"/>
      <c r="E998" s="1"/>
      <c r="F998" s="1"/>
      <c r="G998" s="63"/>
      <c r="H998" s="1"/>
      <c r="I998" s="1"/>
      <c r="J998" s="1"/>
      <c r="K998" s="1"/>
      <c r="L998" s="64"/>
      <c r="M998" s="6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9.5" customHeight="1" x14ac:dyDescent="0.3">
      <c r="A999" s="1"/>
      <c r="B999" s="1"/>
      <c r="C999" s="1"/>
      <c r="D999" s="1"/>
      <c r="E999" s="1"/>
      <c r="F999" s="1"/>
      <c r="G999" s="63"/>
      <c r="H999" s="1"/>
      <c r="I999" s="1"/>
      <c r="J999" s="1"/>
      <c r="K999" s="1"/>
      <c r="L999" s="64"/>
      <c r="M999" s="6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9.5" customHeight="1" x14ac:dyDescent="0.3">
      <c r="A1000" s="1"/>
      <c r="B1000" s="1"/>
      <c r="C1000" s="1"/>
      <c r="D1000" s="1"/>
      <c r="E1000" s="1"/>
      <c r="F1000" s="1"/>
      <c r="G1000" s="63"/>
      <c r="H1000" s="1"/>
      <c r="I1000" s="1"/>
      <c r="J1000" s="1"/>
      <c r="K1000" s="1"/>
      <c r="L1000" s="64"/>
      <c r="M1000" s="6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10">
    <mergeCell ref="B35:D35"/>
    <mergeCell ref="K40:L40"/>
    <mergeCell ref="B41:M41"/>
    <mergeCell ref="B2:M2"/>
    <mergeCell ref="B3:M3"/>
    <mergeCell ref="C4:M4"/>
    <mergeCell ref="B10:F10"/>
    <mergeCell ref="B24:D24"/>
    <mergeCell ref="B25:D25"/>
    <mergeCell ref="B34:D34"/>
  </mergeCells>
  <printOptions horizontalCentered="1"/>
  <pageMargins left="0.59055118110236227" right="0.59055118110236227" top="0.98425196850393704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I25"/>
  <sheetViews>
    <sheetView showGridLines="0" tabSelected="1" view="pageBreakPreview" zoomScale="55" zoomScaleNormal="55" zoomScaleSheetLayoutView="55" workbookViewId="0">
      <selection activeCell="C26" sqref="C26"/>
    </sheetView>
  </sheetViews>
  <sheetFormatPr defaultColWidth="9.109375" defaultRowHeight="15" x14ac:dyDescent="0.25"/>
  <cols>
    <col min="1" max="1" width="18.77734375" style="320" customWidth="1"/>
    <col min="2" max="2" width="102" style="329" customWidth="1"/>
    <col min="3" max="4" width="30.77734375" style="320" customWidth="1"/>
    <col min="5" max="7" width="20.77734375" style="320" customWidth="1"/>
    <col min="8" max="8" width="9.109375" style="320"/>
    <col min="9" max="9" width="20.44140625" style="321" customWidth="1"/>
    <col min="10" max="16384" width="9.109375" style="320"/>
  </cols>
  <sheetData>
    <row r="1" spans="1:9" ht="19.95" customHeight="1" x14ac:dyDescent="0.25">
      <c r="A1" s="315" t="s">
        <v>185</v>
      </c>
      <c r="B1" s="316"/>
      <c r="C1" s="317"/>
      <c r="D1" s="317"/>
      <c r="E1" s="318"/>
      <c r="F1" s="318"/>
      <c r="G1" s="319"/>
    </row>
    <row r="2" spans="1:9" ht="19.95" customHeight="1" x14ac:dyDescent="0.25">
      <c r="A2" s="322" t="s">
        <v>104</v>
      </c>
      <c r="B2" s="391" t="str">
        <f>ESTUDOS!B3</f>
        <v xml:space="preserve">Contratação de empresa especializada para prestação de serviços topográficos e geotécnicos, com a finalidade de subsidiar a fiscalização das obras de conservação, manutenção e melhoramento da malha rodoviária do estado do Tocantins
</v>
      </c>
      <c r="C2" s="391"/>
      <c r="D2" s="391"/>
      <c r="E2" s="391"/>
      <c r="F2" s="391"/>
      <c r="G2" s="401"/>
    </row>
    <row r="3" spans="1:9" ht="19.95" customHeight="1" x14ac:dyDescent="0.25">
      <c r="A3" s="322"/>
      <c r="B3" s="391"/>
      <c r="C3" s="391"/>
      <c r="D3" s="391"/>
      <c r="E3" s="391"/>
      <c r="F3" s="391"/>
      <c r="G3" s="401"/>
    </row>
    <row r="4" spans="1:9" ht="19.95" customHeight="1" x14ac:dyDescent="0.25">
      <c r="A4" s="324" t="s">
        <v>183</v>
      </c>
      <c r="B4" s="390" t="s">
        <v>197</v>
      </c>
      <c r="C4" s="325"/>
      <c r="D4" s="326"/>
      <c r="E4" s="327"/>
      <c r="F4" s="327"/>
      <c r="G4" s="328"/>
    </row>
    <row r="5" spans="1:9" ht="19.95" customHeight="1" thickBot="1" x14ac:dyDescent="0.3"/>
    <row r="6" spans="1:9" ht="19.95" customHeight="1" x14ac:dyDescent="0.25">
      <c r="A6" s="384" t="s">
        <v>186</v>
      </c>
      <c r="B6" s="385"/>
      <c r="C6" s="385"/>
      <c r="D6" s="386"/>
      <c r="E6" s="330">
        <v>44743</v>
      </c>
      <c r="F6" s="330">
        <v>44774</v>
      </c>
      <c r="G6" s="331">
        <v>44805</v>
      </c>
    </row>
    <row r="7" spans="1:9" ht="19.95" customHeight="1" thickBot="1" x14ac:dyDescent="0.3">
      <c r="A7" s="387"/>
      <c r="B7" s="388"/>
      <c r="C7" s="388"/>
      <c r="D7" s="389"/>
      <c r="E7" s="332" t="s">
        <v>187</v>
      </c>
      <c r="F7" s="332" t="s">
        <v>188</v>
      </c>
      <c r="G7" s="333" t="s">
        <v>189</v>
      </c>
    </row>
    <row r="8" spans="1:9" ht="22.5" customHeight="1" x14ac:dyDescent="0.25">
      <c r="A8" s="334" t="s">
        <v>190</v>
      </c>
      <c r="B8" s="335" t="s">
        <v>191</v>
      </c>
      <c r="C8" s="336" t="s">
        <v>192</v>
      </c>
      <c r="D8" s="337" t="s">
        <v>193</v>
      </c>
      <c r="E8" s="338"/>
      <c r="F8" s="339"/>
      <c r="G8" s="340"/>
    </row>
    <row r="9" spans="1:9" ht="25.5" customHeight="1" x14ac:dyDescent="0.25">
      <c r="A9" s="341"/>
      <c r="B9" s="342"/>
      <c r="C9" s="343"/>
      <c r="D9" s="344"/>
      <c r="E9" s="345"/>
      <c r="F9" s="323"/>
      <c r="G9" s="346"/>
    </row>
    <row r="10" spans="1:9" ht="25.5" customHeight="1" x14ac:dyDescent="0.25">
      <c r="A10" s="392"/>
      <c r="B10" s="395" t="s">
        <v>198</v>
      </c>
      <c r="C10" s="393"/>
      <c r="D10" s="394"/>
      <c r="E10" s="345"/>
      <c r="F10" s="323"/>
      <c r="G10" s="346"/>
    </row>
    <row r="11" spans="1:9" ht="24.6" customHeight="1" x14ac:dyDescent="0.25">
      <c r="A11" s="347">
        <v>1</v>
      </c>
      <c r="B11" s="348" t="s">
        <v>199</v>
      </c>
      <c r="C11" s="349">
        <f>D11/$D$18</f>
        <v>0.10678674976683766</v>
      </c>
      <c r="D11" s="350">
        <f>ESTUDOS!J13*(1+ESTUDOS!C34)</f>
        <v>34375.43175091748</v>
      </c>
      <c r="E11" s="351">
        <f>100%/3</f>
        <v>0.33333333333333331</v>
      </c>
      <c r="F11" s="352">
        <f t="shared" ref="F11:G13" si="0">100%/3</f>
        <v>0.33333333333333331</v>
      </c>
      <c r="G11" s="353">
        <f t="shared" si="0"/>
        <v>0.33333333333333331</v>
      </c>
      <c r="I11" s="354">
        <f>SUM(E11:G11)</f>
        <v>1</v>
      </c>
    </row>
    <row r="12" spans="1:9" ht="24.9" customHeight="1" x14ac:dyDescent="0.25">
      <c r="A12" s="355"/>
      <c r="B12" s="356"/>
      <c r="C12" s="349"/>
      <c r="D12" s="350"/>
      <c r="E12" s="357">
        <f>E11*$D$11</f>
        <v>11458.477250305827</v>
      </c>
      <c r="F12" s="358">
        <f>F11*$D$11</f>
        <v>11458.477250305827</v>
      </c>
      <c r="G12" s="359">
        <f>G11*$D$11</f>
        <v>11458.477250305827</v>
      </c>
      <c r="I12" s="354"/>
    </row>
    <row r="13" spans="1:9" ht="24.9" customHeight="1" x14ac:dyDescent="0.25">
      <c r="A13" s="347">
        <v>2</v>
      </c>
      <c r="B13" s="348" t="s">
        <v>200</v>
      </c>
      <c r="C13" s="349">
        <f>D13/$D$18</f>
        <v>0.53779809433015913</v>
      </c>
      <c r="D13" s="350">
        <f>SUM(ESTUDOS!J16:J20)*(1+ESTUDOS!C34)</f>
        <v>173121.11968746301</v>
      </c>
      <c r="E13" s="351">
        <f>100%/3</f>
        <v>0.33333333333333331</v>
      </c>
      <c r="F13" s="352">
        <f t="shared" si="0"/>
        <v>0.33333333333333331</v>
      </c>
      <c r="G13" s="353">
        <f t="shared" si="0"/>
        <v>0.33333333333333331</v>
      </c>
      <c r="I13" s="354">
        <f>SUM(E13:G13)</f>
        <v>1</v>
      </c>
    </row>
    <row r="14" spans="1:9" ht="24.9" customHeight="1" x14ac:dyDescent="0.25">
      <c r="A14" s="355"/>
      <c r="B14" s="356"/>
      <c r="C14" s="349"/>
      <c r="D14" s="350"/>
      <c r="E14" s="357">
        <f>E13*$D$13</f>
        <v>57707.039895820999</v>
      </c>
      <c r="F14" s="358">
        <f>F13*$D$13</f>
        <v>57707.039895820999</v>
      </c>
      <c r="G14" s="359">
        <f>G13*$D$13</f>
        <v>57707.039895820999</v>
      </c>
      <c r="I14" s="354"/>
    </row>
    <row r="15" spans="1:9" ht="24.9" customHeight="1" x14ac:dyDescent="0.25">
      <c r="A15" s="396"/>
      <c r="B15" s="399" t="s">
        <v>201</v>
      </c>
      <c r="C15" s="397"/>
      <c r="D15" s="398"/>
      <c r="E15" s="357"/>
      <c r="F15" s="358"/>
      <c r="G15" s="359"/>
      <c r="I15" s="354"/>
    </row>
    <row r="16" spans="1:9" ht="24.9" customHeight="1" x14ac:dyDescent="0.25">
      <c r="A16" s="347">
        <v>3</v>
      </c>
      <c r="B16" s="348" t="s">
        <v>202</v>
      </c>
      <c r="C16" s="349">
        <f>D16/$D$18</f>
        <v>0.35541515590300321</v>
      </c>
      <c r="D16" s="350">
        <f>SUM(ESTUDOS!J27:J29)*(1+ESTUDOS!C34)</f>
        <v>114410.72475435065</v>
      </c>
      <c r="E16" s="351">
        <f>100%/3</f>
        <v>0.33333333333333331</v>
      </c>
      <c r="F16" s="352">
        <f t="shared" ref="F16:G16" si="1">100%/3</f>
        <v>0.33333333333333331</v>
      </c>
      <c r="G16" s="353">
        <f t="shared" si="1"/>
        <v>0.33333333333333331</v>
      </c>
      <c r="I16" s="354">
        <f>SUM(E16:G16)</f>
        <v>1</v>
      </c>
    </row>
    <row r="17" spans="1:9" ht="24.9" customHeight="1" thickBot="1" x14ac:dyDescent="0.3">
      <c r="A17" s="360"/>
      <c r="B17" s="361"/>
      <c r="C17" s="362"/>
      <c r="D17" s="363"/>
      <c r="E17" s="364">
        <f>E16*$D$16</f>
        <v>38136.908251450215</v>
      </c>
      <c r="F17" s="365">
        <f>F16*$D$16</f>
        <v>38136.908251450215</v>
      </c>
      <c r="G17" s="366">
        <f>G16*$D$16</f>
        <v>38136.908251450215</v>
      </c>
      <c r="I17" s="354"/>
    </row>
    <row r="18" spans="1:9" ht="32.25" customHeight="1" thickBot="1" x14ac:dyDescent="0.3">
      <c r="A18" s="402"/>
      <c r="B18" s="367" t="s">
        <v>194</v>
      </c>
      <c r="C18" s="368">
        <f>SUM(C11:C17)</f>
        <v>1</v>
      </c>
      <c r="D18" s="369">
        <f>SUM(D11:D17)</f>
        <v>321907.27619273117</v>
      </c>
      <c r="I18" s="370">
        <f>SUM(E19:G19)</f>
        <v>321907.27619273117</v>
      </c>
    </row>
    <row r="19" spans="1:9" ht="32.25" customHeight="1" x14ac:dyDescent="0.25">
      <c r="A19" s="371" t="s">
        <v>195</v>
      </c>
      <c r="B19" s="372"/>
      <c r="C19" s="372"/>
      <c r="D19" s="372"/>
      <c r="E19" s="373">
        <f>SUMPRODUCT(E11:E17,$D$11:$D$17)</f>
        <v>107302.42539757706</v>
      </c>
      <c r="F19" s="373">
        <f>SUMPRODUCT(F11:F17,$D$11:$D$17)</f>
        <v>107302.42539757706</v>
      </c>
      <c r="G19" s="374">
        <f>SUMPRODUCT(G11:G17,$D$11:$D$17)</f>
        <v>107302.42539757706</v>
      </c>
    </row>
    <row r="20" spans="1:9" ht="32.25" customHeight="1" thickBot="1" x14ac:dyDescent="0.3">
      <c r="A20" s="375" t="s">
        <v>196</v>
      </c>
      <c r="B20" s="376"/>
      <c r="C20" s="376"/>
      <c r="D20" s="376"/>
      <c r="E20" s="377">
        <f>E19</f>
        <v>107302.42539757706</v>
      </c>
      <c r="F20" s="377">
        <f>E20+F19</f>
        <v>214604.85079515411</v>
      </c>
      <c r="G20" s="400">
        <f t="shared" ref="G20" si="2">F20+G19</f>
        <v>321907.27619273117</v>
      </c>
    </row>
    <row r="21" spans="1:9" ht="19.95" customHeight="1" x14ac:dyDescent="0.25">
      <c r="A21" s="378"/>
      <c r="B21" s="379"/>
      <c r="C21" s="378"/>
      <c r="D21" s="380"/>
      <c r="E21" s="381"/>
    </row>
    <row r="22" spans="1:9" ht="19.95" customHeight="1" x14ac:dyDescent="0.25">
      <c r="C22" s="378"/>
      <c r="D22" s="382"/>
    </row>
    <row r="23" spans="1:9" x14ac:dyDescent="0.25">
      <c r="D23" s="382"/>
      <c r="E23" s="383"/>
      <c r="F23" s="383"/>
      <c r="G23" s="383"/>
    </row>
    <row r="25" spans="1:9" x14ac:dyDescent="0.25">
      <c r="D25" s="383"/>
    </row>
  </sheetData>
  <mergeCells count="20">
    <mergeCell ref="A19:D19"/>
    <mergeCell ref="A20:D20"/>
    <mergeCell ref="B2:G3"/>
    <mergeCell ref="A13:A14"/>
    <mergeCell ref="B13:B14"/>
    <mergeCell ref="C13:C14"/>
    <mergeCell ref="D13:D14"/>
    <mergeCell ref="A16:A17"/>
    <mergeCell ref="B16:B17"/>
    <mergeCell ref="C16:C17"/>
    <mergeCell ref="D16:D17"/>
    <mergeCell ref="A6:D7"/>
    <mergeCell ref="A8:A9"/>
    <mergeCell ref="B8:B9"/>
    <mergeCell ref="C8:C9"/>
    <mergeCell ref="D8:D9"/>
    <mergeCell ref="A11:A12"/>
    <mergeCell ref="B11:B12"/>
    <mergeCell ref="C11:C12"/>
    <mergeCell ref="D11:D12"/>
  </mergeCells>
  <conditionalFormatting sqref="E11:G11">
    <cfRule type="cellIs" dxfId="4" priority="13" operator="greaterThan">
      <formula>0</formula>
    </cfRule>
  </conditionalFormatting>
  <conditionalFormatting sqref="E13:G13">
    <cfRule type="cellIs" dxfId="1" priority="2" operator="greaterThan">
      <formula>0</formula>
    </cfRule>
  </conditionalFormatting>
  <conditionalFormatting sqref="E16:G16">
    <cfRule type="cellIs" dxfId="0" priority="1" operator="greaterThan">
      <formula>0</formula>
    </cfRule>
  </conditionalFormatting>
  <printOptions horizontalCentered="1"/>
  <pageMargins left="0.51181102362204722" right="0.51181102362204722" top="1.1811023622047245" bottom="0.78740157480314965" header="0.59055118110236227" footer="0.31496062992125984"/>
  <pageSetup paperSize="9" scale="56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1000"/>
  <sheetViews>
    <sheetView showGridLines="0" workbookViewId="0">
      <selection activeCell="E18" sqref="E18"/>
    </sheetView>
  </sheetViews>
  <sheetFormatPr defaultColWidth="14.44140625" defaultRowHeight="15" customHeight="1" x14ac:dyDescent="0.25"/>
  <cols>
    <col min="1" max="1" width="1.6640625" style="212" customWidth="1"/>
    <col min="2" max="3" width="12.6640625" style="212" customWidth="1"/>
    <col min="4" max="4" width="45.6640625" style="212" customWidth="1"/>
    <col min="5" max="5" width="20.6640625" style="212" customWidth="1"/>
    <col min="6" max="6" width="12.6640625" style="212" hidden="1" customWidth="1"/>
    <col min="7" max="7" width="12.6640625" style="212" customWidth="1"/>
    <col min="8" max="8" width="1.6640625" style="212" customWidth="1"/>
    <col min="9" max="23" width="12.6640625" style="212" customWidth="1"/>
    <col min="24" max="16384" width="14.44140625" style="212"/>
  </cols>
  <sheetData>
    <row r="1" spans="1:23" ht="9.75" customHeight="1" x14ac:dyDescent="0.3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</row>
    <row r="2" spans="1:23" ht="19.5" customHeight="1" x14ac:dyDescent="0.3">
      <c r="A2" s="213"/>
      <c r="B2" s="279" t="s">
        <v>127</v>
      </c>
      <c r="C2" s="279"/>
      <c r="D2" s="279"/>
      <c r="E2" s="279"/>
      <c r="F2" s="279"/>
      <c r="G2" s="279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</row>
    <row r="3" spans="1:23" ht="19.5" customHeight="1" x14ac:dyDescent="0.3">
      <c r="A3" s="213"/>
      <c r="B3" s="279"/>
      <c r="C3" s="279"/>
      <c r="D3" s="279"/>
      <c r="E3" s="279"/>
      <c r="F3" s="279"/>
      <c r="G3" s="279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</row>
    <row r="4" spans="1:23" ht="19.5" customHeight="1" x14ac:dyDescent="0.3">
      <c r="A4" s="213"/>
      <c r="B4" s="278" t="s">
        <v>184</v>
      </c>
      <c r="C4" s="249"/>
      <c r="D4" s="249"/>
      <c r="E4" s="249"/>
      <c r="F4" s="249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</row>
    <row r="5" spans="1:23" ht="49.5" customHeight="1" x14ac:dyDescent="0.25">
      <c r="A5" s="214"/>
      <c r="B5" s="215" t="s">
        <v>128</v>
      </c>
      <c r="C5" s="215" t="s">
        <v>116</v>
      </c>
      <c r="D5" s="215" t="s">
        <v>129</v>
      </c>
      <c r="E5" s="215" t="s">
        <v>130</v>
      </c>
      <c r="F5" s="215"/>
      <c r="G5" s="215" t="s">
        <v>131</v>
      </c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</row>
    <row r="6" spans="1:23" ht="19.5" customHeight="1" x14ac:dyDescent="0.3">
      <c r="A6" s="213"/>
      <c r="B6" s="250" t="s">
        <v>132</v>
      </c>
      <c r="C6" s="216" t="s">
        <v>133</v>
      </c>
      <c r="D6" s="217" t="s">
        <v>134</v>
      </c>
      <c r="E6" s="216" t="s">
        <v>135</v>
      </c>
      <c r="F6" s="218"/>
      <c r="G6" s="218">
        <v>42.1</v>
      </c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3" ht="19.5" customHeight="1" x14ac:dyDescent="0.3">
      <c r="A7" s="213"/>
      <c r="B7" s="248"/>
      <c r="C7" s="216" t="s">
        <v>119</v>
      </c>
      <c r="D7" s="217" t="s">
        <v>136</v>
      </c>
      <c r="E7" s="216" t="s">
        <v>135</v>
      </c>
      <c r="F7" s="218"/>
      <c r="G7" s="218">
        <v>27.52</v>
      </c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</row>
    <row r="8" spans="1:23" ht="19.5" customHeight="1" x14ac:dyDescent="0.3">
      <c r="A8" s="213"/>
      <c r="B8" s="250" t="s">
        <v>137</v>
      </c>
      <c r="C8" s="216" t="s">
        <v>121</v>
      </c>
      <c r="D8" s="217" t="s">
        <v>138</v>
      </c>
      <c r="E8" s="216" t="s">
        <v>139</v>
      </c>
      <c r="F8" s="218"/>
      <c r="G8" s="218">
        <v>523.83000000000004</v>
      </c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23" ht="19.5" customHeight="1" x14ac:dyDescent="0.3">
      <c r="A9" s="213"/>
      <c r="B9" s="248"/>
      <c r="C9" s="216" t="s">
        <v>120</v>
      </c>
      <c r="D9" s="217" t="s">
        <v>33</v>
      </c>
      <c r="E9" s="216" t="s">
        <v>139</v>
      </c>
      <c r="F9" s="218"/>
      <c r="G9" s="218">
        <v>38.42</v>
      </c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23" ht="19.5" customHeight="1" x14ac:dyDescent="0.3">
      <c r="A10" s="213"/>
      <c r="B10" s="247" t="s">
        <v>140</v>
      </c>
      <c r="C10" s="314" t="s">
        <v>141</v>
      </c>
      <c r="D10" s="217" t="s">
        <v>142</v>
      </c>
      <c r="E10" s="216" t="s">
        <v>143</v>
      </c>
      <c r="F10" s="218"/>
      <c r="G10" s="218">
        <v>6049.15</v>
      </c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</row>
    <row r="11" spans="1:23" ht="19.5" customHeight="1" x14ac:dyDescent="0.3">
      <c r="A11" s="213"/>
      <c r="B11" s="251"/>
      <c r="C11" s="216" t="s">
        <v>144</v>
      </c>
      <c r="D11" s="217" t="s">
        <v>145</v>
      </c>
      <c r="E11" s="216" t="s">
        <v>143</v>
      </c>
      <c r="F11" s="218"/>
      <c r="G11" s="218">
        <v>3790.69</v>
      </c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</row>
    <row r="12" spans="1:23" ht="19.5" customHeight="1" x14ac:dyDescent="0.3">
      <c r="A12" s="213"/>
      <c r="B12" s="251"/>
      <c r="C12" s="314" t="s">
        <v>146</v>
      </c>
      <c r="D12" s="217" t="s">
        <v>147</v>
      </c>
      <c r="E12" s="216" t="s">
        <v>143</v>
      </c>
      <c r="F12" s="218"/>
      <c r="G12" s="218">
        <v>4233.1099999999997</v>
      </c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</row>
    <row r="13" spans="1:23" ht="19.5" customHeight="1" x14ac:dyDescent="0.3">
      <c r="A13" s="213"/>
      <c r="B13" s="248"/>
      <c r="C13" s="314" t="s">
        <v>148</v>
      </c>
      <c r="D13" s="217" t="s">
        <v>29</v>
      </c>
      <c r="E13" s="216" t="s">
        <v>143</v>
      </c>
      <c r="F13" s="218"/>
      <c r="G13" s="218">
        <v>2920.3</v>
      </c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</row>
    <row r="14" spans="1:23" ht="19.5" customHeight="1" x14ac:dyDescent="0.3">
      <c r="A14" s="213"/>
      <c r="B14" s="247" t="s">
        <v>149</v>
      </c>
      <c r="C14" s="216" t="s">
        <v>150</v>
      </c>
      <c r="D14" s="217" t="s">
        <v>138</v>
      </c>
      <c r="E14" s="216" t="s">
        <v>139</v>
      </c>
      <c r="F14" s="218"/>
      <c r="G14" s="218">
        <v>129.84</v>
      </c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</row>
    <row r="15" spans="1:23" ht="19.5" customHeight="1" x14ac:dyDescent="0.3">
      <c r="A15" s="213"/>
      <c r="B15" s="248"/>
      <c r="C15" s="216" t="s">
        <v>151</v>
      </c>
      <c r="D15" s="217" t="s">
        <v>33</v>
      </c>
      <c r="E15" s="216" t="s">
        <v>139</v>
      </c>
      <c r="F15" s="218"/>
      <c r="G15" s="218">
        <v>196.93</v>
      </c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</row>
    <row r="16" spans="1:23" ht="9.75" customHeight="1" x14ac:dyDescent="0.3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</row>
    <row r="17" spans="1:23" ht="19.5" customHeight="1" x14ac:dyDescent="0.3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</row>
    <row r="18" spans="1:23" ht="19.5" customHeight="1" x14ac:dyDescent="0.3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</row>
    <row r="19" spans="1:23" ht="19.5" customHeight="1" x14ac:dyDescent="0.3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</row>
    <row r="20" spans="1:23" ht="19.5" customHeight="1" x14ac:dyDescent="0.3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</row>
    <row r="21" spans="1:23" ht="19.5" customHeight="1" x14ac:dyDescent="0.3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</row>
    <row r="22" spans="1:23" ht="19.5" customHeight="1" x14ac:dyDescent="0.3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</row>
    <row r="23" spans="1:23" ht="19.5" customHeight="1" x14ac:dyDescent="0.3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</row>
    <row r="24" spans="1:23" ht="19.5" customHeight="1" x14ac:dyDescent="0.3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</row>
    <row r="25" spans="1:23" ht="19.5" customHeight="1" x14ac:dyDescent="0.3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</row>
    <row r="26" spans="1:23" ht="19.5" customHeight="1" x14ac:dyDescent="0.3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</row>
    <row r="27" spans="1:23" ht="19.5" customHeight="1" x14ac:dyDescent="0.3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</row>
    <row r="28" spans="1:23" ht="19.5" customHeight="1" x14ac:dyDescent="0.3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</row>
    <row r="29" spans="1:23" ht="19.5" customHeight="1" x14ac:dyDescent="0.3">
      <c r="A29" s="213"/>
      <c r="B29" s="213"/>
      <c r="C29" s="213"/>
      <c r="D29" s="213"/>
      <c r="E29" s="213"/>
      <c r="F29" s="213"/>
      <c r="G29" s="213"/>
      <c r="H29" s="213"/>
      <c r="I29" s="213"/>
      <c r="J29" s="219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</row>
    <row r="30" spans="1:23" ht="19.5" customHeight="1" x14ac:dyDescent="0.3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ht="19.5" customHeight="1" x14ac:dyDescent="0.3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</row>
    <row r="32" spans="1:23" ht="19.5" customHeight="1" x14ac:dyDescent="0.3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</row>
    <row r="33" spans="1:23" ht="19.5" customHeight="1" x14ac:dyDescent="0.3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</row>
    <row r="34" spans="1:23" ht="19.5" customHeight="1" x14ac:dyDescent="0.3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</row>
    <row r="35" spans="1:23" ht="19.5" customHeight="1" x14ac:dyDescent="0.3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ht="19.5" customHeight="1" x14ac:dyDescent="0.3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</row>
    <row r="37" spans="1:23" ht="19.5" customHeight="1" x14ac:dyDescent="0.3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</row>
    <row r="38" spans="1:23" ht="19.5" customHeight="1" x14ac:dyDescent="0.3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</row>
    <row r="39" spans="1:23" ht="19.5" customHeight="1" x14ac:dyDescent="0.3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</row>
    <row r="40" spans="1:23" ht="19.5" customHeight="1" x14ac:dyDescent="0.3">
      <c r="A40" s="213"/>
      <c r="B40" s="213"/>
      <c r="C40" s="213"/>
      <c r="D40" s="213"/>
      <c r="E40" s="213"/>
      <c r="F40" s="213"/>
      <c r="G40" s="213"/>
      <c r="H40" s="213"/>
      <c r="I40" s="213"/>
      <c r="J40" s="219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9.5" customHeight="1" x14ac:dyDescent="0.3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</row>
    <row r="42" spans="1:23" ht="19.5" customHeight="1" x14ac:dyDescent="0.3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</row>
    <row r="43" spans="1:23" ht="19.5" customHeight="1" x14ac:dyDescent="0.3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</row>
    <row r="44" spans="1:23" ht="19.5" customHeight="1" x14ac:dyDescent="0.3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9.5" customHeight="1" x14ac:dyDescent="0.3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</row>
    <row r="46" spans="1:23" ht="19.5" customHeight="1" x14ac:dyDescent="0.3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</row>
    <row r="47" spans="1:23" ht="19.5" customHeight="1" x14ac:dyDescent="0.3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</row>
    <row r="48" spans="1:23" ht="19.5" customHeight="1" x14ac:dyDescent="0.3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</row>
    <row r="49" spans="1:23" ht="19.5" customHeight="1" x14ac:dyDescent="0.3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</row>
    <row r="50" spans="1:23" ht="19.5" customHeight="1" x14ac:dyDescent="0.3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9.5" customHeight="1" x14ac:dyDescent="0.3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</row>
    <row r="52" spans="1:23" ht="19.5" customHeight="1" x14ac:dyDescent="0.3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</row>
    <row r="53" spans="1:23" ht="19.5" customHeight="1" x14ac:dyDescent="0.3">
      <c r="A53" s="213"/>
      <c r="B53" s="213"/>
      <c r="C53" s="213"/>
      <c r="D53" s="213"/>
      <c r="E53" s="213"/>
      <c r="F53" s="213"/>
      <c r="G53" s="213"/>
      <c r="H53" s="213"/>
      <c r="I53" s="213"/>
      <c r="J53" s="219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</row>
    <row r="54" spans="1:23" ht="19.5" customHeight="1" x14ac:dyDescent="0.3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9.5" customHeight="1" x14ac:dyDescent="0.3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</row>
    <row r="56" spans="1:23" ht="19.5" customHeight="1" x14ac:dyDescent="0.3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</row>
    <row r="57" spans="1:23" ht="19.5" customHeight="1" x14ac:dyDescent="0.3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</row>
    <row r="58" spans="1:23" ht="19.5" customHeight="1" x14ac:dyDescent="0.3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</row>
    <row r="59" spans="1:23" ht="19.5" customHeight="1" x14ac:dyDescent="0.3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</row>
    <row r="60" spans="1:23" ht="19.5" customHeight="1" x14ac:dyDescent="0.3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</row>
    <row r="61" spans="1:23" ht="19.5" customHeight="1" x14ac:dyDescent="0.3">
      <c r="A61" s="213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ht="19.5" customHeight="1" x14ac:dyDescent="0.3">
      <c r="A62" s="213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</row>
    <row r="63" spans="1:23" ht="19.5" customHeight="1" x14ac:dyDescent="0.3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</row>
    <row r="64" spans="1:23" ht="19.5" customHeight="1" x14ac:dyDescent="0.3">
      <c r="A64" s="213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</row>
    <row r="65" spans="1:23" ht="19.5" customHeight="1" x14ac:dyDescent="0.3">
      <c r="A65" s="213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</row>
    <row r="66" spans="1:23" ht="19.5" customHeight="1" x14ac:dyDescent="0.3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</row>
    <row r="67" spans="1:23" ht="19.5" customHeight="1" x14ac:dyDescent="0.3">
      <c r="A67" s="213"/>
      <c r="B67" s="213"/>
      <c r="C67" s="213"/>
      <c r="D67" s="213"/>
      <c r="E67" s="213"/>
      <c r="F67" s="213"/>
      <c r="G67" s="213"/>
      <c r="H67" s="213"/>
      <c r="I67" s="213"/>
      <c r="J67" s="219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</row>
    <row r="68" spans="1:23" ht="19.5" customHeight="1" x14ac:dyDescent="0.3">
      <c r="A68" s="213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</row>
    <row r="69" spans="1:23" ht="19.5" customHeight="1" x14ac:dyDescent="0.3">
      <c r="A69" s="213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</row>
    <row r="70" spans="1:23" ht="19.5" customHeight="1" x14ac:dyDescent="0.3">
      <c r="A70" s="213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</row>
    <row r="71" spans="1:23" ht="19.5" customHeight="1" x14ac:dyDescent="0.3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</row>
    <row r="72" spans="1:23" ht="19.5" customHeight="1" x14ac:dyDescent="0.3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</row>
    <row r="73" spans="1:23" ht="19.5" customHeight="1" x14ac:dyDescent="0.3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</row>
    <row r="74" spans="1:23" ht="19.5" customHeight="1" x14ac:dyDescent="0.3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</row>
    <row r="75" spans="1:23" ht="19.5" customHeight="1" x14ac:dyDescent="0.3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</row>
    <row r="76" spans="1:23" ht="19.5" customHeight="1" x14ac:dyDescent="0.3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</row>
    <row r="77" spans="1:23" ht="19.5" customHeight="1" x14ac:dyDescent="0.3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</row>
    <row r="78" spans="1:23" ht="19.5" customHeight="1" x14ac:dyDescent="0.3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</row>
    <row r="79" spans="1:23" ht="19.5" customHeight="1" x14ac:dyDescent="0.3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</row>
    <row r="80" spans="1:23" ht="19.5" customHeight="1" x14ac:dyDescent="0.3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</row>
    <row r="81" spans="1:23" ht="19.5" customHeight="1" x14ac:dyDescent="0.3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</row>
    <row r="82" spans="1:23" ht="19.5" customHeight="1" x14ac:dyDescent="0.3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</row>
    <row r="83" spans="1:23" ht="19.5" customHeight="1" x14ac:dyDescent="0.3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</row>
    <row r="84" spans="1:23" ht="19.5" customHeight="1" x14ac:dyDescent="0.3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</row>
    <row r="85" spans="1:23" ht="19.5" customHeight="1" x14ac:dyDescent="0.3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</row>
    <row r="86" spans="1:23" ht="19.5" customHeight="1" x14ac:dyDescent="0.3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</row>
    <row r="87" spans="1:23" ht="19.5" customHeight="1" x14ac:dyDescent="0.3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</row>
    <row r="88" spans="1:23" ht="19.5" customHeight="1" x14ac:dyDescent="0.3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</row>
    <row r="89" spans="1:23" ht="19.5" customHeight="1" x14ac:dyDescent="0.3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</row>
    <row r="90" spans="1:23" ht="19.5" customHeight="1" x14ac:dyDescent="0.3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</row>
    <row r="91" spans="1:23" ht="19.5" customHeight="1" x14ac:dyDescent="0.3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</row>
    <row r="92" spans="1:23" ht="19.5" customHeight="1" x14ac:dyDescent="0.3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</row>
    <row r="93" spans="1:23" ht="19.5" customHeight="1" x14ac:dyDescent="0.3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</row>
    <row r="94" spans="1:23" ht="19.5" customHeight="1" x14ac:dyDescent="0.3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</row>
    <row r="95" spans="1:23" ht="19.5" customHeight="1" x14ac:dyDescent="0.3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</row>
    <row r="96" spans="1:23" ht="19.5" customHeight="1" x14ac:dyDescent="0.3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</row>
    <row r="97" spans="1:23" ht="19.5" customHeight="1" x14ac:dyDescent="0.3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</row>
    <row r="98" spans="1:23" ht="19.5" customHeight="1" x14ac:dyDescent="0.3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</row>
    <row r="99" spans="1:23" ht="19.5" customHeight="1" x14ac:dyDescent="0.3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</row>
    <row r="100" spans="1:23" ht="19.5" customHeight="1" x14ac:dyDescent="0.3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</row>
    <row r="101" spans="1:23" ht="19.5" customHeight="1" x14ac:dyDescent="0.3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</row>
    <row r="102" spans="1:23" ht="19.5" customHeight="1" x14ac:dyDescent="0.3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</row>
    <row r="103" spans="1:23" ht="19.5" customHeight="1" x14ac:dyDescent="0.3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</row>
    <row r="104" spans="1:23" ht="19.5" customHeight="1" x14ac:dyDescent="0.3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</row>
    <row r="105" spans="1:23" ht="19.5" customHeight="1" x14ac:dyDescent="0.3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</row>
    <row r="106" spans="1:23" ht="19.5" customHeight="1" x14ac:dyDescent="0.3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</row>
    <row r="107" spans="1:23" ht="19.5" customHeight="1" x14ac:dyDescent="0.3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</row>
    <row r="108" spans="1:23" ht="19.5" customHeight="1" x14ac:dyDescent="0.3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</row>
    <row r="109" spans="1:23" ht="19.5" customHeight="1" x14ac:dyDescent="0.3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</row>
    <row r="110" spans="1:23" ht="19.5" customHeight="1" x14ac:dyDescent="0.3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</row>
    <row r="111" spans="1:23" ht="19.5" customHeight="1" x14ac:dyDescent="0.3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</row>
    <row r="112" spans="1:23" ht="19.5" customHeight="1" x14ac:dyDescent="0.3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</row>
    <row r="113" spans="1:23" ht="19.5" customHeight="1" x14ac:dyDescent="0.3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</row>
    <row r="114" spans="1:23" ht="19.5" customHeight="1" x14ac:dyDescent="0.3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</row>
    <row r="115" spans="1:23" ht="19.5" customHeight="1" x14ac:dyDescent="0.3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</row>
    <row r="116" spans="1:23" ht="19.5" customHeight="1" x14ac:dyDescent="0.3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</row>
    <row r="117" spans="1:23" ht="19.5" customHeight="1" x14ac:dyDescent="0.3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</row>
    <row r="118" spans="1:23" ht="19.5" customHeight="1" x14ac:dyDescent="0.3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</row>
    <row r="119" spans="1:23" ht="19.5" customHeight="1" x14ac:dyDescent="0.3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</row>
    <row r="120" spans="1:23" ht="19.5" customHeight="1" x14ac:dyDescent="0.3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</row>
    <row r="121" spans="1:23" ht="19.5" customHeight="1" x14ac:dyDescent="0.3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</row>
    <row r="122" spans="1:23" ht="19.5" customHeight="1" x14ac:dyDescent="0.3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</row>
    <row r="123" spans="1:23" ht="19.5" customHeight="1" x14ac:dyDescent="0.3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</row>
    <row r="124" spans="1:23" ht="19.5" customHeight="1" x14ac:dyDescent="0.3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</row>
    <row r="125" spans="1:23" ht="19.5" customHeight="1" x14ac:dyDescent="0.3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</row>
    <row r="126" spans="1:23" ht="19.5" customHeight="1" x14ac:dyDescent="0.3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</row>
    <row r="127" spans="1:23" ht="19.5" customHeight="1" x14ac:dyDescent="0.3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</row>
    <row r="128" spans="1:23" ht="19.5" customHeight="1" x14ac:dyDescent="0.3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</row>
    <row r="129" spans="1:23" ht="19.5" customHeight="1" x14ac:dyDescent="0.3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</row>
    <row r="130" spans="1:23" ht="19.5" customHeight="1" x14ac:dyDescent="0.3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</row>
    <row r="131" spans="1:23" ht="19.5" customHeight="1" x14ac:dyDescent="0.3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</row>
    <row r="132" spans="1:23" ht="19.5" customHeight="1" x14ac:dyDescent="0.3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</row>
    <row r="133" spans="1:23" ht="19.5" customHeight="1" x14ac:dyDescent="0.3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</row>
    <row r="134" spans="1:23" ht="19.5" customHeight="1" x14ac:dyDescent="0.3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</row>
    <row r="135" spans="1:23" ht="19.5" customHeight="1" x14ac:dyDescent="0.3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</row>
    <row r="136" spans="1:23" ht="19.5" customHeight="1" x14ac:dyDescent="0.3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</row>
    <row r="137" spans="1:23" ht="19.5" customHeight="1" x14ac:dyDescent="0.3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</row>
    <row r="138" spans="1:23" ht="19.5" customHeight="1" x14ac:dyDescent="0.3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</row>
    <row r="139" spans="1:23" ht="19.5" customHeight="1" x14ac:dyDescent="0.3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</row>
    <row r="140" spans="1:23" ht="19.5" customHeight="1" x14ac:dyDescent="0.3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</row>
    <row r="141" spans="1:23" ht="19.5" customHeight="1" x14ac:dyDescent="0.3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</row>
    <row r="142" spans="1:23" ht="19.5" customHeight="1" x14ac:dyDescent="0.3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</row>
    <row r="143" spans="1:23" ht="19.5" customHeight="1" x14ac:dyDescent="0.3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</row>
    <row r="144" spans="1:23" ht="19.5" customHeight="1" x14ac:dyDescent="0.3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</row>
    <row r="145" spans="1:23" ht="19.5" customHeight="1" x14ac:dyDescent="0.3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</row>
    <row r="146" spans="1:23" ht="19.5" customHeight="1" x14ac:dyDescent="0.3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</row>
    <row r="147" spans="1:23" ht="19.5" customHeight="1" x14ac:dyDescent="0.3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</row>
    <row r="148" spans="1:23" ht="19.5" customHeight="1" x14ac:dyDescent="0.3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</row>
    <row r="149" spans="1:23" ht="19.5" customHeight="1" x14ac:dyDescent="0.3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</row>
    <row r="150" spans="1:23" ht="19.5" customHeight="1" x14ac:dyDescent="0.3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</row>
    <row r="151" spans="1:23" ht="19.5" customHeight="1" x14ac:dyDescent="0.3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</row>
    <row r="152" spans="1:23" ht="19.5" customHeight="1" x14ac:dyDescent="0.3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</row>
    <row r="153" spans="1:23" ht="19.5" customHeight="1" x14ac:dyDescent="0.3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</row>
    <row r="154" spans="1:23" ht="19.5" customHeight="1" x14ac:dyDescent="0.3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</row>
    <row r="155" spans="1:23" ht="19.5" customHeight="1" x14ac:dyDescent="0.3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</row>
    <row r="156" spans="1:23" ht="19.5" customHeight="1" x14ac:dyDescent="0.3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</row>
    <row r="157" spans="1:23" ht="19.5" customHeight="1" x14ac:dyDescent="0.3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</row>
    <row r="158" spans="1:23" ht="19.5" customHeight="1" x14ac:dyDescent="0.3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</row>
    <row r="159" spans="1:23" ht="19.5" customHeight="1" x14ac:dyDescent="0.3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</row>
    <row r="160" spans="1:23" ht="19.5" customHeight="1" x14ac:dyDescent="0.3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</row>
    <row r="161" spans="1:23" ht="19.5" customHeight="1" x14ac:dyDescent="0.3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</row>
    <row r="162" spans="1:23" ht="19.5" customHeight="1" x14ac:dyDescent="0.3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</row>
    <row r="163" spans="1:23" ht="19.5" customHeight="1" x14ac:dyDescent="0.3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</row>
    <row r="164" spans="1:23" ht="19.5" customHeight="1" x14ac:dyDescent="0.3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</row>
    <row r="165" spans="1:23" ht="19.5" customHeight="1" x14ac:dyDescent="0.3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</row>
    <row r="166" spans="1:23" ht="19.5" customHeight="1" x14ac:dyDescent="0.3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</row>
    <row r="167" spans="1:23" ht="19.5" customHeight="1" x14ac:dyDescent="0.3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</row>
    <row r="168" spans="1:23" ht="19.5" customHeight="1" x14ac:dyDescent="0.3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</row>
    <row r="169" spans="1:23" ht="19.5" customHeight="1" x14ac:dyDescent="0.3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</row>
    <row r="170" spans="1:23" ht="19.5" customHeight="1" x14ac:dyDescent="0.3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</row>
    <row r="171" spans="1:23" ht="19.5" customHeight="1" x14ac:dyDescent="0.3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</row>
    <row r="172" spans="1:23" ht="19.5" customHeight="1" x14ac:dyDescent="0.3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</row>
    <row r="173" spans="1:23" ht="19.5" customHeight="1" x14ac:dyDescent="0.3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</row>
    <row r="174" spans="1:23" ht="19.5" customHeight="1" x14ac:dyDescent="0.3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</row>
    <row r="175" spans="1:23" ht="19.5" customHeight="1" x14ac:dyDescent="0.3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</row>
    <row r="176" spans="1:23" ht="19.5" customHeight="1" x14ac:dyDescent="0.3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</row>
    <row r="177" spans="1:23" ht="19.5" customHeight="1" x14ac:dyDescent="0.3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</row>
    <row r="178" spans="1:23" ht="19.5" customHeight="1" x14ac:dyDescent="0.3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</row>
    <row r="179" spans="1:23" ht="19.5" customHeight="1" x14ac:dyDescent="0.3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</row>
    <row r="180" spans="1:23" ht="19.5" customHeight="1" x14ac:dyDescent="0.3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</row>
    <row r="181" spans="1:23" ht="19.5" customHeight="1" x14ac:dyDescent="0.3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</row>
    <row r="182" spans="1:23" ht="19.5" customHeight="1" x14ac:dyDescent="0.3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</row>
    <row r="183" spans="1:23" ht="19.5" customHeight="1" x14ac:dyDescent="0.3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</row>
    <row r="184" spans="1:23" ht="19.5" customHeight="1" x14ac:dyDescent="0.3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</row>
    <row r="185" spans="1:23" ht="19.5" customHeight="1" x14ac:dyDescent="0.3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</row>
    <row r="186" spans="1:23" ht="19.5" customHeight="1" x14ac:dyDescent="0.3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</row>
    <row r="187" spans="1:23" ht="19.5" customHeight="1" x14ac:dyDescent="0.3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</row>
    <row r="188" spans="1:23" ht="19.5" customHeight="1" x14ac:dyDescent="0.3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</row>
    <row r="189" spans="1:23" ht="19.5" customHeight="1" x14ac:dyDescent="0.3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</row>
    <row r="190" spans="1:23" ht="19.5" customHeight="1" x14ac:dyDescent="0.3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</row>
    <row r="191" spans="1:23" ht="19.5" customHeight="1" x14ac:dyDescent="0.3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</row>
    <row r="192" spans="1:23" ht="19.5" customHeight="1" x14ac:dyDescent="0.3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</row>
    <row r="193" spans="1:23" ht="19.5" customHeight="1" x14ac:dyDescent="0.3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</row>
    <row r="194" spans="1:23" ht="19.5" customHeight="1" x14ac:dyDescent="0.3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</row>
    <row r="195" spans="1:23" ht="19.5" customHeight="1" x14ac:dyDescent="0.3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</row>
    <row r="196" spans="1:23" ht="19.5" customHeight="1" x14ac:dyDescent="0.3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</row>
    <row r="197" spans="1:23" ht="19.5" customHeight="1" x14ac:dyDescent="0.3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</row>
    <row r="198" spans="1:23" ht="19.5" customHeight="1" x14ac:dyDescent="0.3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</row>
    <row r="199" spans="1:23" ht="19.5" customHeight="1" x14ac:dyDescent="0.3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</row>
    <row r="200" spans="1:23" ht="19.5" customHeight="1" x14ac:dyDescent="0.3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</row>
    <row r="201" spans="1:23" ht="19.5" customHeight="1" x14ac:dyDescent="0.3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</row>
    <row r="202" spans="1:23" ht="19.5" customHeight="1" x14ac:dyDescent="0.3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</row>
    <row r="203" spans="1:23" ht="19.5" customHeight="1" x14ac:dyDescent="0.3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</row>
    <row r="204" spans="1:23" ht="19.5" customHeight="1" x14ac:dyDescent="0.3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</row>
    <row r="205" spans="1:23" ht="19.5" customHeight="1" x14ac:dyDescent="0.3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</row>
    <row r="206" spans="1:23" ht="19.5" customHeight="1" x14ac:dyDescent="0.3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</row>
    <row r="207" spans="1:23" ht="19.5" customHeight="1" x14ac:dyDescent="0.3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</row>
    <row r="208" spans="1:23" ht="19.5" customHeight="1" x14ac:dyDescent="0.3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</row>
    <row r="209" spans="1:23" ht="19.5" customHeight="1" x14ac:dyDescent="0.3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</row>
    <row r="210" spans="1:23" ht="19.5" customHeight="1" x14ac:dyDescent="0.3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</row>
    <row r="211" spans="1:23" ht="19.5" customHeight="1" x14ac:dyDescent="0.3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</row>
    <row r="212" spans="1:23" ht="19.5" customHeight="1" x14ac:dyDescent="0.3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</row>
    <row r="213" spans="1:23" ht="19.5" customHeight="1" x14ac:dyDescent="0.3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</row>
    <row r="214" spans="1:23" ht="19.5" customHeight="1" x14ac:dyDescent="0.3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</row>
    <row r="215" spans="1:23" ht="19.5" customHeight="1" x14ac:dyDescent="0.3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</row>
    <row r="216" spans="1:23" ht="19.5" customHeight="1" x14ac:dyDescent="0.3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</row>
    <row r="217" spans="1:23" ht="19.5" customHeight="1" x14ac:dyDescent="0.3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</row>
    <row r="218" spans="1:23" ht="19.5" customHeight="1" x14ac:dyDescent="0.3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</row>
    <row r="219" spans="1:23" ht="19.5" customHeight="1" x14ac:dyDescent="0.3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</row>
    <row r="220" spans="1:23" ht="19.5" customHeight="1" x14ac:dyDescent="0.3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</row>
    <row r="221" spans="1:23" ht="19.5" customHeight="1" x14ac:dyDescent="0.3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</row>
    <row r="222" spans="1:23" ht="19.5" customHeight="1" x14ac:dyDescent="0.3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</row>
    <row r="223" spans="1:23" ht="19.5" customHeight="1" x14ac:dyDescent="0.3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</row>
    <row r="224" spans="1:23" ht="19.5" customHeight="1" x14ac:dyDescent="0.3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</row>
    <row r="225" spans="1:23" ht="19.5" customHeight="1" x14ac:dyDescent="0.3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</row>
    <row r="226" spans="1:23" ht="19.5" customHeight="1" x14ac:dyDescent="0.3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</row>
    <row r="227" spans="1:23" ht="19.5" customHeight="1" x14ac:dyDescent="0.3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</row>
    <row r="228" spans="1:23" ht="19.5" customHeight="1" x14ac:dyDescent="0.3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</row>
    <row r="229" spans="1:23" ht="19.5" customHeight="1" x14ac:dyDescent="0.3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</row>
    <row r="230" spans="1:23" ht="19.5" customHeight="1" x14ac:dyDescent="0.3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</row>
    <row r="231" spans="1:23" ht="19.5" customHeight="1" x14ac:dyDescent="0.3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</row>
    <row r="232" spans="1:23" ht="19.5" customHeight="1" x14ac:dyDescent="0.3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</row>
    <row r="233" spans="1:23" ht="19.5" customHeight="1" x14ac:dyDescent="0.3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</row>
    <row r="234" spans="1:23" ht="19.5" customHeight="1" x14ac:dyDescent="0.3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</row>
    <row r="235" spans="1:23" ht="19.5" customHeight="1" x14ac:dyDescent="0.3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</row>
    <row r="236" spans="1:23" ht="19.5" customHeight="1" x14ac:dyDescent="0.3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</row>
    <row r="237" spans="1:23" ht="19.5" customHeight="1" x14ac:dyDescent="0.3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</row>
    <row r="238" spans="1:23" ht="19.5" customHeight="1" x14ac:dyDescent="0.3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</row>
    <row r="239" spans="1:23" ht="19.5" customHeight="1" x14ac:dyDescent="0.3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</row>
    <row r="240" spans="1:23" ht="19.5" customHeight="1" x14ac:dyDescent="0.3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</row>
    <row r="241" spans="1:23" ht="19.5" customHeight="1" x14ac:dyDescent="0.3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</row>
    <row r="242" spans="1:23" ht="19.5" customHeight="1" x14ac:dyDescent="0.3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</row>
    <row r="243" spans="1:23" ht="19.5" customHeight="1" x14ac:dyDescent="0.3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</row>
    <row r="244" spans="1:23" ht="19.5" customHeight="1" x14ac:dyDescent="0.3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</row>
    <row r="245" spans="1:23" ht="19.5" customHeight="1" x14ac:dyDescent="0.3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</row>
    <row r="246" spans="1:23" ht="19.5" customHeight="1" x14ac:dyDescent="0.3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</row>
    <row r="247" spans="1:23" ht="19.5" customHeight="1" x14ac:dyDescent="0.3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</row>
    <row r="248" spans="1:23" ht="19.5" customHeight="1" x14ac:dyDescent="0.3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</row>
    <row r="249" spans="1:23" ht="19.5" customHeight="1" x14ac:dyDescent="0.3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</row>
    <row r="250" spans="1:23" ht="19.5" customHeight="1" x14ac:dyDescent="0.3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</row>
    <row r="251" spans="1:23" ht="19.5" customHeight="1" x14ac:dyDescent="0.3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</row>
    <row r="252" spans="1:23" ht="19.5" customHeight="1" x14ac:dyDescent="0.3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</row>
    <row r="253" spans="1:23" ht="19.5" customHeight="1" x14ac:dyDescent="0.3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</row>
    <row r="254" spans="1:23" ht="19.5" customHeight="1" x14ac:dyDescent="0.3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</row>
    <row r="255" spans="1:23" ht="19.5" customHeight="1" x14ac:dyDescent="0.3">
      <c r="A255" s="213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</row>
    <row r="256" spans="1:23" ht="19.5" customHeight="1" x14ac:dyDescent="0.3">
      <c r="A256" s="213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</row>
    <row r="257" spans="1:23" ht="19.5" customHeight="1" x14ac:dyDescent="0.3">
      <c r="A257" s="213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</row>
    <row r="258" spans="1:23" ht="19.5" customHeight="1" x14ac:dyDescent="0.3">
      <c r="A258" s="213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</row>
    <row r="259" spans="1:23" ht="19.5" customHeight="1" x14ac:dyDescent="0.3">
      <c r="A259" s="213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</row>
    <row r="260" spans="1:23" ht="19.5" customHeight="1" x14ac:dyDescent="0.3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</row>
    <row r="261" spans="1:23" ht="19.5" customHeight="1" x14ac:dyDescent="0.3">
      <c r="A261" s="213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</row>
    <row r="262" spans="1:23" ht="19.5" customHeight="1" x14ac:dyDescent="0.3">
      <c r="A262" s="213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</row>
    <row r="263" spans="1:23" ht="19.5" customHeight="1" x14ac:dyDescent="0.3">
      <c r="A263" s="213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</row>
    <row r="264" spans="1:23" ht="19.5" customHeight="1" x14ac:dyDescent="0.3">
      <c r="A264" s="213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</row>
    <row r="265" spans="1:23" ht="19.5" customHeight="1" x14ac:dyDescent="0.3">
      <c r="A265" s="213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</row>
    <row r="266" spans="1:23" ht="19.5" customHeight="1" x14ac:dyDescent="0.3">
      <c r="A266" s="213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</row>
    <row r="267" spans="1:23" ht="19.5" customHeight="1" x14ac:dyDescent="0.3">
      <c r="A267" s="213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</row>
    <row r="268" spans="1:23" ht="19.5" customHeight="1" x14ac:dyDescent="0.3">
      <c r="A268" s="213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</row>
    <row r="269" spans="1:23" ht="19.5" customHeight="1" x14ac:dyDescent="0.3">
      <c r="A269" s="213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</row>
    <row r="270" spans="1:23" ht="19.5" customHeight="1" x14ac:dyDescent="0.3">
      <c r="A270" s="213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</row>
    <row r="271" spans="1:23" ht="19.5" customHeight="1" x14ac:dyDescent="0.3">
      <c r="A271" s="213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</row>
    <row r="272" spans="1:23" ht="19.5" customHeight="1" x14ac:dyDescent="0.3">
      <c r="A272" s="213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</row>
    <row r="273" spans="1:23" ht="19.5" customHeight="1" x14ac:dyDescent="0.3">
      <c r="A273" s="213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</row>
    <row r="274" spans="1:23" ht="19.5" customHeight="1" x14ac:dyDescent="0.3">
      <c r="A274" s="213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</row>
    <row r="275" spans="1:23" ht="19.5" customHeight="1" x14ac:dyDescent="0.3">
      <c r="A275" s="213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</row>
    <row r="276" spans="1:23" ht="19.5" customHeight="1" x14ac:dyDescent="0.3">
      <c r="A276" s="213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</row>
    <row r="277" spans="1:23" ht="19.5" customHeight="1" x14ac:dyDescent="0.3">
      <c r="A277" s="213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</row>
    <row r="278" spans="1:23" ht="19.5" customHeight="1" x14ac:dyDescent="0.3">
      <c r="A278" s="213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</row>
    <row r="279" spans="1:23" ht="19.5" customHeight="1" x14ac:dyDescent="0.3">
      <c r="A279" s="213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</row>
    <row r="280" spans="1:23" ht="19.5" customHeight="1" x14ac:dyDescent="0.3">
      <c r="A280" s="213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</row>
    <row r="281" spans="1:23" ht="19.5" customHeight="1" x14ac:dyDescent="0.3">
      <c r="A281" s="213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</row>
    <row r="282" spans="1:23" ht="19.5" customHeight="1" x14ac:dyDescent="0.3">
      <c r="A282" s="213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</row>
    <row r="283" spans="1:23" ht="19.5" customHeight="1" x14ac:dyDescent="0.3">
      <c r="A283" s="213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</row>
    <row r="284" spans="1:23" ht="19.5" customHeight="1" x14ac:dyDescent="0.3">
      <c r="A284" s="213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</row>
    <row r="285" spans="1:23" ht="19.5" customHeight="1" x14ac:dyDescent="0.3">
      <c r="A285" s="213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</row>
    <row r="286" spans="1:23" ht="19.5" customHeight="1" x14ac:dyDescent="0.3">
      <c r="A286" s="213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</row>
    <row r="287" spans="1:23" ht="19.5" customHeight="1" x14ac:dyDescent="0.3">
      <c r="A287" s="213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</row>
    <row r="288" spans="1:23" ht="19.5" customHeight="1" x14ac:dyDescent="0.3">
      <c r="A288" s="213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</row>
    <row r="289" spans="1:23" ht="19.5" customHeight="1" x14ac:dyDescent="0.3">
      <c r="A289" s="213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</row>
    <row r="290" spans="1:23" ht="19.5" customHeight="1" x14ac:dyDescent="0.3">
      <c r="A290" s="213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</row>
    <row r="291" spans="1:23" ht="19.5" customHeight="1" x14ac:dyDescent="0.3">
      <c r="A291" s="213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</row>
    <row r="292" spans="1:23" ht="19.5" customHeight="1" x14ac:dyDescent="0.3">
      <c r="A292" s="213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</row>
    <row r="293" spans="1:23" ht="19.5" customHeight="1" x14ac:dyDescent="0.3">
      <c r="A293" s="213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</row>
    <row r="294" spans="1:23" ht="19.5" customHeight="1" x14ac:dyDescent="0.3">
      <c r="A294" s="213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</row>
    <row r="295" spans="1:23" ht="19.5" customHeight="1" x14ac:dyDescent="0.3">
      <c r="A295" s="213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</row>
    <row r="296" spans="1:23" ht="19.5" customHeight="1" x14ac:dyDescent="0.3">
      <c r="A296" s="213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</row>
    <row r="297" spans="1:23" ht="19.5" customHeight="1" x14ac:dyDescent="0.3">
      <c r="A297" s="213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</row>
    <row r="298" spans="1:23" ht="19.5" customHeight="1" x14ac:dyDescent="0.3">
      <c r="A298" s="213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</row>
    <row r="299" spans="1:23" ht="19.5" customHeight="1" x14ac:dyDescent="0.3">
      <c r="A299" s="213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</row>
    <row r="300" spans="1:23" ht="19.5" customHeight="1" x14ac:dyDescent="0.3">
      <c r="A300" s="213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</row>
    <row r="301" spans="1:23" ht="19.5" customHeight="1" x14ac:dyDescent="0.3">
      <c r="A301" s="213"/>
      <c r="B301" s="213"/>
      <c r="C301" s="213"/>
      <c r="D301" s="213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</row>
    <row r="302" spans="1:23" ht="19.5" customHeight="1" x14ac:dyDescent="0.3">
      <c r="A302" s="213"/>
      <c r="B302" s="213"/>
      <c r="C302" s="213"/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</row>
    <row r="303" spans="1:23" ht="19.5" customHeight="1" x14ac:dyDescent="0.3">
      <c r="A303" s="213"/>
      <c r="B303" s="213"/>
      <c r="C303" s="213"/>
      <c r="D303" s="213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</row>
    <row r="304" spans="1:23" ht="19.5" customHeight="1" x14ac:dyDescent="0.3">
      <c r="A304" s="213"/>
      <c r="B304" s="213"/>
      <c r="C304" s="213"/>
      <c r="D304" s="213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</row>
    <row r="305" spans="1:23" ht="19.5" customHeight="1" x14ac:dyDescent="0.3">
      <c r="A305" s="213"/>
      <c r="B305" s="213"/>
      <c r="C305" s="213"/>
      <c r="D305" s="213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</row>
    <row r="306" spans="1:23" ht="19.5" customHeight="1" x14ac:dyDescent="0.3">
      <c r="A306" s="213"/>
      <c r="B306" s="213"/>
      <c r="C306" s="213"/>
      <c r="D306" s="213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</row>
    <row r="307" spans="1:23" ht="19.5" customHeight="1" x14ac:dyDescent="0.3">
      <c r="A307" s="213"/>
      <c r="B307" s="213"/>
      <c r="C307" s="213"/>
      <c r="D307" s="213"/>
      <c r="E307" s="213"/>
      <c r="F307" s="213"/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</row>
    <row r="308" spans="1:23" ht="19.5" customHeight="1" x14ac:dyDescent="0.3">
      <c r="A308" s="213"/>
      <c r="B308" s="213"/>
      <c r="C308" s="213"/>
      <c r="D308" s="213"/>
      <c r="E308" s="213"/>
      <c r="F308" s="213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</row>
    <row r="309" spans="1:23" ht="19.5" customHeight="1" x14ac:dyDescent="0.3">
      <c r="A309" s="213"/>
      <c r="B309" s="213"/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</row>
    <row r="310" spans="1:23" ht="19.5" customHeight="1" x14ac:dyDescent="0.3">
      <c r="A310" s="213"/>
      <c r="B310" s="213"/>
      <c r="C310" s="213"/>
      <c r="D310" s="213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</row>
    <row r="311" spans="1:23" ht="19.5" customHeight="1" x14ac:dyDescent="0.3">
      <c r="A311" s="213"/>
      <c r="B311" s="213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</row>
    <row r="312" spans="1:23" ht="19.5" customHeight="1" x14ac:dyDescent="0.3">
      <c r="A312" s="213"/>
      <c r="B312" s="213"/>
      <c r="C312" s="213"/>
      <c r="D312" s="213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</row>
    <row r="313" spans="1:23" ht="19.5" customHeight="1" x14ac:dyDescent="0.3">
      <c r="A313" s="213"/>
      <c r="B313" s="213"/>
      <c r="C313" s="213"/>
      <c r="D313" s="213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</row>
    <row r="314" spans="1:23" ht="19.5" customHeight="1" x14ac:dyDescent="0.3">
      <c r="A314" s="213"/>
      <c r="B314" s="213"/>
      <c r="C314" s="213"/>
      <c r="D314" s="213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</row>
    <row r="315" spans="1:23" ht="19.5" customHeight="1" x14ac:dyDescent="0.3">
      <c r="A315" s="213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</row>
    <row r="316" spans="1:23" ht="19.5" customHeight="1" x14ac:dyDescent="0.3">
      <c r="A316" s="213"/>
      <c r="B316" s="213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</row>
    <row r="317" spans="1:23" ht="19.5" customHeight="1" x14ac:dyDescent="0.3">
      <c r="A317" s="213"/>
      <c r="B317" s="213"/>
      <c r="C317" s="213"/>
      <c r="D317" s="213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</row>
    <row r="318" spans="1:23" ht="19.5" customHeight="1" x14ac:dyDescent="0.3">
      <c r="A318" s="213"/>
      <c r="B318" s="213"/>
      <c r="C318" s="213"/>
      <c r="D318" s="213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</row>
    <row r="319" spans="1:23" ht="19.5" customHeight="1" x14ac:dyDescent="0.3">
      <c r="A319" s="213"/>
      <c r="B319" s="213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</row>
    <row r="320" spans="1:23" ht="19.5" customHeight="1" x14ac:dyDescent="0.3">
      <c r="A320" s="213"/>
      <c r="B320" s="213"/>
      <c r="C320" s="213"/>
      <c r="D320" s="213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</row>
    <row r="321" spans="1:23" ht="19.5" customHeight="1" x14ac:dyDescent="0.3">
      <c r="A321" s="213"/>
      <c r="B321" s="213"/>
      <c r="C321" s="213"/>
      <c r="D321" s="213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</row>
    <row r="322" spans="1:23" ht="19.5" customHeight="1" x14ac:dyDescent="0.3">
      <c r="A322" s="213"/>
      <c r="B322" s="213"/>
      <c r="C322" s="213"/>
      <c r="D322" s="213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</row>
    <row r="323" spans="1:23" ht="19.5" customHeight="1" x14ac:dyDescent="0.3">
      <c r="A323" s="213"/>
      <c r="B323" s="213"/>
      <c r="C323" s="213"/>
      <c r="D323" s="213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</row>
    <row r="324" spans="1:23" ht="19.5" customHeight="1" x14ac:dyDescent="0.3">
      <c r="A324" s="213"/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</row>
    <row r="325" spans="1:23" ht="19.5" customHeight="1" x14ac:dyDescent="0.3">
      <c r="A325" s="213"/>
      <c r="B325" s="213"/>
      <c r="C325" s="213"/>
      <c r="D325" s="213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</row>
    <row r="326" spans="1:23" ht="19.5" customHeight="1" x14ac:dyDescent="0.3">
      <c r="A326" s="213"/>
      <c r="B326" s="213"/>
      <c r="C326" s="213"/>
      <c r="D326" s="213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</row>
    <row r="327" spans="1:23" ht="19.5" customHeight="1" x14ac:dyDescent="0.3">
      <c r="A327" s="213"/>
      <c r="B327" s="213"/>
      <c r="C327" s="213"/>
      <c r="D327" s="213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</row>
    <row r="328" spans="1:23" ht="19.5" customHeight="1" x14ac:dyDescent="0.3">
      <c r="A328" s="213"/>
      <c r="B328" s="213"/>
      <c r="C328" s="213"/>
      <c r="D328" s="213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</row>
    <row r="329" spans="1:23" ht="19.5" customHeight="1" x14ac:dyDescent="0.3">
      <c r="A329" s="213"/>
      <c r="B329" s="213"/>
      <c r="C329" s="213"/>
      <c r="D329" s="213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</row>
    <row r="330" spans="1:23" ht="19.5" customHeight="1" x14ac:dyDescent="0.3">
      <c r="A330" s="213"/>
      <c r="B330" s="213"/>
      <c r="C330" s="213"/>
      <c r="D330" s="213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</row>
    <row r="331" spans="1:23" ht="19.5" customHeight="1" x14ac:dyDescent="0.3">
      <c r="A331" s="213"/>
      <c r="B331" s="213"/>
      <c r="C331" s="213"/>
      <c r="D331" s="213"/>
      <c r="E331" s="213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</row>
    <row r="332" spans="1:23" ht="19.5" customHeight="1" x14ac:dyDescent="0.3">
      <c r="A332" s="213"/>
      <c r="B332" s="213"/>
      <c r="C332" s="213"/>
      <c r="D332" s="213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</row>
    <row r="333" spans="1:23" ht="19.5" customHeight="1" x14ac:dyDescent="0.3">
      <c r="A333" s="213"/>
      <c r="B333" s="213"/>
      <c r="C333" s="213"/>
      <c r="D333" s="213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</row>
    <row r="334" spans="1:23" ht="19.5" customHeight="1" x14ac:dyDescent="0.3">
      <c r="A334" s="213"/>
      <c r="B334" s="213"/>
      <c r="C334" s="213"/>
      <c r="D334" s="213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</row>
    <row r="335" spans="1:23" ht="19.5" customHeight="1" x14ac:dyDescent="0.3">
      <c r="A335" s="213"/>
      <c r="B335" s="213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</row>
    <row r="336" spans="1:23" ht="19.5" customHeight="1" x14ac:dyDescent="0.3">
      <c r="A336" s="213"/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</row>
    <row r="337" spans="1:23" ht="19.5" customHeight="1" x14ac:dyDescent="0.3">
      <c r="A337" s="213"/>
      <c r="B337" s="213"/>
      <c r="C337" s="213"/>
      <c r="D337" s="213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</row>
    <row r="338" spans="1:23" ht="19.5" customHeight="1" x14ac:dyDescent="0.3">
      <c r="A338" s="213"/>
      <c r="B338" s="213"/>
      <c r="C338" s="213"/>
      <c r="D338" s="213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</row>
    <row r="339" spans="1:23" ht="19.5" customHeight="1" x14ac:dyDescent="0.3">
      <c r="A339" s="213"/>
      <c r="B339" s="213"/>
      <c r="C339" s="213"/>
      <c r="D339" s="213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</row>
    <row r="340" spans="1:23" ht="19.5" customHeight="1" x14ac:dyDescent="0.3">
      <c r="A340" s="213"/>
      <c r="B340" s="213"/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</row>
    <row r="341" spans="1:23" ht="19.5" customHeight="1" x14ac:dyDescent="0.3">
      <c r="A341" s="213"/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</row>
    <row r="342" spans="1:23" ht="19.5" customHeight="1" x14ac:dyDescent="0.3">
      <c r="A342" s="213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</row>
    <row r="343" spans="1:23" ht="19.5" customHeight="1" x14ac:dyDescent="0.3">
      <c r="A343" s="213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</row>
    <row r="344" spans="1:23" ht="19.5" customHeight="1" x14ac:dyDescent="0.3">
      <c r="A344" s="213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</row>
    <row r="345" spans="1:23" ht="19.5" customHeight="1" x14ac:dyDescent="0.3">
      <c r="A345" s="213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</row>
    <row r="346" spans="1:23" ht="19.5" customHeight="1" x14ac:dyDescent="0.3">
      <c r="A346" s="213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</row>
    <row r="347" spans="1:23" ht="19.5" customHeight="1" x14ac:dyDescent="0.3">
      <c r="A347" s="213"/>
      <c r="B347" s="213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</row>
    <row r="348" spans="1:23" ht="19.5" customHeight="1" x14ac:dyDescent="0.3">
      <c r="A348" s="213"/>
      <c r="B348" s="213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</row>
    <row r="349" spans="1:23" ht="19.5" customHeight="1" x14ac:dyDescent="0.3">
      <c r="A349" s="213"/>
      <c r="B349" s="213"/>
      <c r="C349" s="213"/>
      <c r="D349" s="213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</row>
    <row r="350" spans="1:23" ht="19.5" customHeight="1" x14ac:dyDescent="0.3">
      <c r="A350" s="213"/>
      <c r="B350" s="213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</row>
    <row r="351" spans="1:23" ht="19.5" customHeight="1" x14ac:dyDescent="0.3">
      <c r="A351" s="213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</row>
    <row r="352" spans="1:23" ht="19.5" customHeight="1" x14ac:dyDescent="0.3">
      <c r="A352" s="213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</row>
    <row r="353" spans="1:23" ht="19.5" customHeight="1" x14ac:dyDescent="0.3">
      <c r="A353" s="213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</row>
    <row r="354" spans="1:23" ht="19.5" customHeight="1" x14ac:dyDescent="0.3">
      <c r="A354" s="213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</row>
    <row r="355" spans="1:23" ht="19.5" customHeight="1" x14ac:dyDescent="0.3">
      <c r="A355" s="213"/>
      <c r="B355" s="213"/>
      <c r="C355" s="213"/>
      <c r="D355" s="213"/>
      <c r="E355" s="213"/>
      <c r="F355" s="213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</row>
    <row r="356" spans="1:23" ht="19.5" customHeight="1" x14ac:dyDescent="0.3">
      <c r="A356" s="213"/>
      <c r="B356" s="213"/>
      <c r="C356" s="213"/>
      <c r="D356" s="213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</row>
    <row r="357" spans="1:23" ht="19.5" customHeight="1" x14ac:dyDescent="0.3">
      <c r="A357" s="213"/>
      <c r="B357" s="213"/>
      <c r="C357" s="213"/>
      <c r="D357" s="213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</row>
    <row r="358" spans="1:23" ht="19.5" customHeight="1" x14ac:dyDescent="0.3">
      <c r="A358" s="213"/>
      <c r="B358" s="213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</row>
    <row r="359" spans="1:23" ht="19.5" customHeight="1" x14ac:dyDescent="0.3">
      <c r="A359" s="213"/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</row>
    <row r="360" spans="1:23" ht="19.5" customHeight="1" x14ac:dyDescent="0.3">
      <c r="A360" s="213"/>
      <c r="B360" s="213"/>
      <c r="C360" s="213"/>
      <c r="D360" s="213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</row>
    <row r="361" spans="1:23" ht="19.5" customHeight="1" x14ac:dyDescent="0.3">
      <c r="A361" s="213"/>
      <c r="B361" s="213"/>
      <c r="C361" s="213"/>
      <c r="D361" s="213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</row>
    <row r="362" spans="1:23" ht="19.5" customHeight="1" x14ac:dyDescent="0.3">
      <c r="A362" s="213"/>
      <c r="B362" s="213"/>
      <c r="C362" s="213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</row>
    <row r="363" spans="1:23" ht="19.5" customHeight="1" x14ac:dyDescent="0.3">
      <c r="A363" s="213"/>
      <c r="B363" s="213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</row>
    <row r="364" spans="1:23" ht="19.5" customHeight="1" x14ac:dyDescent="0.3">
      <c r="A364" s="213"/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</row>
    <row r="365" spans="1:23" ht="19.5" customHeight="1" x14ac:dyDescent="0.3">
      <c r="A365" s="213"/>
      <c r="B365" s="213"/>
      <c r="C365" s="213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</row>
    <row r="366" spans="1:23" ht="19.5" customHeight="1" x14ac:dyDescent="0.3">
      <c r="A366" s="213"/>
      <c r="B366" s="213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</row>
    <row r="367" spans="1:23" ht="19.5" customHeight="1" x14ac:dyDescent="0.3">
      <c r="A367" s="213"/>
      <c r="B367" s="213"/>
      <c r="C367" s="213"/>
      <c r="D367" s="213"/>
      <c r="E367" s="213"/>
      <c r="F367" s="213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</row>
    <row r="368" spans="1:23" ht="19.5" customHeight="1" x14ac:dyDescent="0.3">
      <c r="A368" s="213"/>
      <c r="B368" s="213"/>
      <c r="C368" s="213"/>
      <c r="D368" s="213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</row>
    <row r="369" spans="1:23" ht="19.5" customHeight="1" x14ac:dyDescent="0.3">
      <c r="A369" s="213"/>
      <c r="B369" s="213"/>
      <c r="C369" s="213"/>
      <c r="D369" s="213"/>
      <c r="E369" s="213"/>
      <c r="F369" s="213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</row>
    <row r="370" spans="1:23" ht="19.5" customHeight="1" x14ac:dyDescent="0.3">
      <c r="A370" s="213"/>
      <c r="B370" s="213"/>
      <c r="C370" s="213"/>
      <c r="D370" s="213"/>
      <c r="E370" s="213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</row>
    <row r="371" spans="1:23" ht="19.5" customHeight="1" x14ac:dyDescent="0.3">
      <c r="A371" s="213"/>
      <c r="B371" s="213"/>
      <c r="C371" s="213"/>
      <c r="D371" s="213"/>
      <c r="E371" s="213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</row>
    <row r="372" spans="1:23" ht="19.5" customHeight="1" x14ac:dyDescent="0.3">
      <c r="A372" s="213"/>
      <c r="B372" s="213"/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</row>
    <row r="373" spans="1:23" ht="19.5" customHeight="1" x14ac:dyDescent="0.3">
      <c r="A373" s="213"/>
      <c r="B373" s="213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</row>
    <row r="374" spans="1:23" ht="19.5" customHeight="1" x14ac:dyDescent="0.3">
      <c r="A374" s="213"/>
      <c r="B374" s="213"/>
      <c r="C374" s="213"/>
      <c r="D374" s="213"/>
      <c r="E374" s="213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</row>
    <row r="375" spans="1:23" ht="19.5" customHeight="1" x14ac:dyDescent="0.3">
      <c r="A375" s="213"/>
      <c r="B375" s="213"/>
      <c r="C375" s="213"/>
      <c r="D375" s="213"/>
      <c r="E375" s="213"/>
      <c r="F375" s="213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</row>
    <row r="376" spans="1:23" ht="19.5" customHeight="1" x14ac:dyDescent="0.3">
      <c r="A376" s="213"/>
      <c r="B376" s="213"/>
      <c r="C376" s="213"/>
      <c r="D376" s="213"/>
      <c r="E376" s="213"/>
      <c r="F376" s="213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</row>
    <row r="377" spans="1:23" ht="19.5" customHeight="1" x14ac:dyDescent="0.3">
      <c r="A377" s="213"/>
      <c r="B377" s="213"/>
      <c r="C377" s="213"/>
      <c r="D377" s="213"/>
      <c r="E377" s="213"/>
      <c r="F377" s="213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</row>
    <row r="378" spans="1:23" ht="19.5" customHeight="1" x14ac:dyDescent="0.3">
      <c r="A378" s="213"/>
      <c r="B378" s="213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</row>
    <row r="379" spans="1:23" ht="19.5" customHeight="1" x14ac:dyDescent="0.3">
      <c r="A379" s="213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</row>
    <row r="380" spans="1:23" ht="19.5" customHeight="1" x14ac:dyDescent="0.3">
      <c r="A380" s="213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</row>
    <row r="381" spans="1:23" ht="19.5" customHeight="1" x14ac:dyDescent="0.3">
      <c r="A381" s="213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</row>
    <row r="382" spans="1:23" ht="19.5" customHeight="1" x14ac:dyDescent="0.3">
      <c r="A382" s="213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</row>
    <row r="383" spans="1:23" ht="19.5" customHeight="1" x14ac:dyDescent="0.3">
      <c r="A383" s="213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</row>
    <row r="384" spans="1:23" ht="19.5" customHeight="1" x14ac:dyDescent="0.3">
      <c r="A384" s="213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</row>
    <row r="385" spans="1:23" ht="19.5" customHeight="1" x14ac:dyDescent="0.3">
      <c r="A385" s="213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</row>
    <row r="386" spans="1:23" ht="19.5" customHeight="1" x14ac:dyDescent="0.3">
      <c r="A386" s="213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</row>
    <row r="387" spans="1:23" ht="19.5" customHeight="1" x14ac:dyDescent="0.3">
      <c r="A387" s="213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</row>
    <row r="388" spans="1:23" ht="19.5" customHeight="1" x14ac:dyDescent="0.3">
      <c r="A388" s="213"/>
      <c r="B388" s="213"/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</row>
    <row r="389" spans="1:23" ht="19.5" customHeight="1" x14ac:dyDescent="0.3">
      <c r="A389" s="213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</row>
    <row r="390" spans="1:23" ht="19.5" customHeight="1" x14ac:dyDescent="0.3">
      <c r="A390" s="213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</row>
    <row r="391" spans="1:23" ht="19.5" customHeight="1" x14ac:dyDescent="0.3">
      <c r="A391" s="213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</row>
    <row r="392" spans="1:23" ht="19.5" customHeight="1" x14ac:dyDescent="0.3">
      <c r="A392" s="213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</row>
    <row r="393" spans="1:23" ht="19.5" customHeight="1" x14ac:dyDescent="0.3">
      <c r="A393" s="213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</row>
    <row r="394" spans="1:23" ht="19.5" customHeight="1" x14ac:dyDescent="0.3">
      <c r="A394" s="213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</row>
    <row r="395" spans="1:23" ht="19.5" customHeight="1" x14ac:dyDescent="0.3">
      <c r="A395" s="213"/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</row>
    <row r="396" spans="1:23" ht="19.5" customHeight="1" x14ac:dyDescent="0.3">
      <c r="A396" s="213"/>
      <c r="B396" s="213"/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</row>
    <row r="397" spans="1:23" ht="19.5" customHeight="1" x14ac:dyDescent="0.3">
      <c r="A397" s="213"/>
      <c r="B397" s="213"/>
      <c r="C397" s="213"/>
      <c r="D397" s="213"/>
      <c r="E397" s="213"/>
      <c r="F397" s="213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</row>
    <row r="398" spans="1:23" ht="19.5" customHeight="1" x14ac:dyDescent="0.3">
      <c r="A398" s="213"/>
      <c r="B398" s="213"/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</row>
    <row r="399" spans="1:23" ht="19.5" customHeight="1" x14ac:dyDescent="0.3">
      <c r="A399" s="213"/>
      <c r="B399" s="213"/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</row>
    <row r="400" spans="1:23" ht="19.5" customHeight="1" x14ac:dyDescent="0.3">
      <c r="A400" s="213"/>
      <c r="B400" s="213"/>
      <c r="C400" s="213"/>
      <c r="D400" s="213"/>
      <c r="E400" s="213"/>
      <c r="F400" s="213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</row>
    <row r="401" spans="1:23" ht="19.5" customHeight="1" x14ac:dyDescent="0.3">
      <c r="A401" s="213"/>
      <c r="B401" s="213"/>
      <c r="C401" s="213"/>
      <c r="D401" s="213"/>
      <c r="E401" s="213"/>
      <c r="F401" s="213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</row>
    <row r="402" spans="1:23" ht="19.5" customHeight="1" x14ac:dyDescent="0.3">
      <c r="A402" s="213"/>
      <c r="B402" s="213"/>
      <c r="C402" s="213"/>
      <c r="D402" s="213"/>
      <c r="E402" s="213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</row>
    <row r="403" spans="1:23" ht="19.5" customHeight="1" x14ac:dyDescent="0.3">
      <c r="A403" s="213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</row>
    <row r="404" spans="1:23" ht="19.5" customHeight="1" x14ac:dyDescent="0.3">
      <c r="A404" s="213"/>
      <c r="B404" s="213"/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</row>
    <row r="405" spans="1:23" ht="19.5" customHeight="1" x14ac:dyDescent="0.3">
      <c r="A405" s="213"/>
      <c r="B405" s="213"/>
      <c r="C405" s="213"/>
      <c r="D405" s="213"/>
      <c r="E405" s="213"/>
      <c r="F405" s="213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</row>
    <row r="406" spans="1:23" ht="19.5" customHeight="1" x14ac:dyDescent="0.3">
      <c r="A406" s="213"/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</row>
    <row r="407" spans="1:23" ht="19.5" customHeight="1" x14ac:dyDescent="0.3">
      <c r="A407" s="213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</row>
    <row r="408" spans="1:23" ht="19.5" customHeight="1" x14ac:dyDescent="0.3">
      <c r="A408" s="213"/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</row>
    <row r="409" spans="1:23" ht="19.5" customHeight="1" x14ac:dyDescent="0.3">
      <c r="A409" s="213"/>
      <c r="B409" s="213"/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</row>
    <row r="410" spans="1:23" ht="19.5" customHeight="1" x14ac:dyDescent="0.3">
      <c r="A410" s="213"/>
      <c r="B410" s="213"/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</row>
    <row r="411" spans="1:23" ht="19.5" customHeight="1" x14ac:dyDescent="0.3">
      <c r="A411" s="213"/>
      <c r="B411" s="213"/>
      <c r="C411" s="213"/>
      <c r="D411" s="213"/>
      <c r="E411" s="213"/>
      <c r="F411" s="213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</row>
    <row r="412" spans="1:23" ht="19.5" customHeight="1" x14ac:dyDescent="0.3">
      <c r="A412" s="213"/>
      <c r="B412" s="213"/>
      <c r="C412" s="213"/>
      <c r="D412" s="213"/>
      <c r="E412" s="213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</row>
    <row r="413" spans="1:23" ht="19.5" customHeight="1" x14ac:dyDescent="0.3">
      <c r="A413" s="213"/>
      <c r="B413" s="213"/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</row>
    <row r="414" spans="1:23" ht="19.5" customHeight="1" x14ac:dyDescent="0.3">
      <c r="A414" s="213"/>
      <c r="B414" s="213"/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</row>
    <row r="415" spans="1:23" ht="19.5" customHeight="1" x14ac:dyDescent="0.3">
      <c r="A415" s="213"/>
      <c r="B415" s="213"/>
      <c r="C415" s="213"/>
      <c r="D415" s="213"/>
      <c r="E415" s="213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</row>
    <row r="416" spans="1:23" ht="19.5" customHeight="1" x14ac:dyDescent="0.3">
      <c r="A416" s="213"/>
      <c r="B416" s="213"/>
      <c r="C416" s="213"/>
      <c r="D416" s="213"/>
      <c r="E416" s="213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</row>
    <row r="417" spans="1:23" ht="19.5" customHeight="1" x14ac:dyDescent="0.3">
      <c r="A417" s="213"/>
      <c r="B417" s="213"/>
      <c r="C417" s="213"/>
      <c r="D417" s="213"/>
      <c r="E417" s="213"/>
      <c r="F417" s="213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</row>
    <row r="418" spans="1:23" ht="19.5" customHeight="1" x14ac:dyDescent="0.3">
      <c r="A418" s="213"/>
      <c r="B418" s="213"/>
      <c r="C418" s="213"/>
      <c r="D418" s="213"/>
      <c r="E418" s="213"/>
      <c r="F418" s="213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</row>
    <row r="419" spans="1:23" ht="19.5" customHeight="1" x14ac:dyDescent="0.3">
      <c r="A419" s="213"/>
      <c r="B419" s="213"/>
      <c r="C419" s="213"/>
      <c r="D419" s="213"/>
      <c r="E419" s="213"/>
      <c r="F419" s="213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</row>
    <row r="420" spans="1:23" ht="19.5" customHeight="1" x14ac:dyDescent="0.3">
      <c r="A420" s="213"/>
      <c r="B420" s="213"/>
      <c r="C420" s="213"/>
      <c r="D420" s="213"/>
      <c r="E420" s="213"/>
      <c r="F420" s="213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</row>
    <row r="421" spans="1:23" ht="19.5" customHeight="1" x14ac:dyDescent="0.3">
      <c r="A421" s="213"/>
      <c r="B421" s="213"/>
      <c r="C421" s="213"/>
      <c r="D421" s="213"/>
      <c r="E421" s="213"/>
      <c r="F421" s="213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</row>
    <row r="422" spans="1:23" ht="19.5" customHeight="1" x14ac:dyDescent="0.3">
      <c r="A422" s="213"/>
      <c r="B422" s="213"/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</row>
    <row r="423" spans="1:23" ht="19.5" customHeight="1" x14ac:dyDescent="0.3">
      <c r="A423" s="213"/>
      <c r="B423" s="213"/>
      <c r="C423" s="213"/>
      <c r="D423" s="213"/>
      <c r="E423" s="213"/>
      <c r="F423" s="213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</row>
    <row r="424" spans="1:23" ht="19.5" customHeight="1" x14ac:dyDescent="0.3">
      <c r="A424" s="213"/>
      <c r="B424" s="213"/>
      <c r="C424" s="213"/>
      <c r="D424" s="213"/>
      <c r="E424" s="213"/>
      <c r="F424" s="213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</row>
    <row r="425" spans="1:23" ht="19.5" customHeight="1" x14ac:dyDescent="0.3">
      <c r="A425" s="213"/>
      <c r="B425" s="213"/>
      <c r="C425" s="213"/>
      <c r="D425" s="213"/>
      <c r="E425" s="213"/>
      <c r="F425" s="213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</row>
    <row r="426" spans="1:23" ht="19.5" customHeight="1" x14ac:dyDescent="0.3">
      <c r="A426" s="213"/>
      <c r="B426" s="213"/>
      <c r="C426" s="213"/>
      <c r="D426" s="213"/>
      <c r="E426" s="213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</row>
    <row r="427" spans="1:23" ht="19.5" customHeight="1" x14ac:dyDescent="0.3">
      <c r="A427" s="213"/>
      <c r="B427" s="213"/>
      <c r="C427" s="213"/>
      <c r="D427" s="213"/>
      <c r="E427" s="213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</row>
    <row r="428" spans="1:23" ht="19.5" customHeight="1" x14ac:dyDescent="0.3">
      <c r="A428" s="213"/>
      <c r="B428" s="213"/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</row>
    <row r="429" spans="1:23" ht="19.5" customHeight="1" x14ac:dyDescent="0.3">
      <c r="A429" s="213"/>
      <c r="B429" s="213"/>
      <c r="C429" s="213"/>
      <c r="D429" s="213"/>
      <c r="E429" s="213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</row>
    <row r="430" spans="1:23" ht="19.5" customHeight="1" x14ac:dyDescent="0.3">
      <c r="A430" s="213"/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</row>
    <row r="431" spans="1:23" ht="19.5" customHeight="1" x14ac:dyDescent="0.3">
      <c r="A431" s="213"/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</row>
    <row r="432" spans="1:23" ht="19.5" customHeight="1" x14ac:dyDescent="0.3">
      <c r="A432" s="213"/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</row>
    <row r="433" spans="1:23" ht="19.5" customHeight="1" x14ac:dyDescent="0.3">
      <c r="A433" s="213"/>
      <c r="B433" s="213"/>
      <c r="C433" s="213"/>
      <c r="D433" s="213"/>
      <c r="E433" s="213"/>
      <c r="F433" s="213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</row>
    <row r="434" spans="1:23" ht="19.5" customHeight="1" x14ac:dyDescent="0.3">
      <c r="A434" s="213"/>
      <c r="B434" s="213"/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</row>
    <row r="435" spans="1:23" ht="19.5" customHeight="1" x14ac:dyDescent="0.3">
      <c r="A435" s="213"/>
      <c r="B435" s="213"/>
      <c r="C435" s="213"/>
      <c r="D435" s="213"/>
      <c r="E435" s="213"/>
      <c r="F435" s="213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</row>
    <row r="436" spans="1:23" ht="19.5" customHeight="1" x14ac:dyDescent="0.3">
      <c r="A436" s="213"/>
      <c r="B436" s="213"/>
      <c r="C436" s="213"/>
      <c r="D436" s="213"/>
      <c r="E436" s="213"/>
      <c r="F436" s="213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</row>
    <row r="437" spans="1:23" ht="19.5" customHeight="1" x14ac:dyDescent="0.3">
      <c r="A437" s="213"/>
      <c r="B437" s="213"/>
      <c r="C437" s="213"/>
      <c r="D437" s="213"/>
      <c r="E437" s="213"/>
      <c r="F437" s="213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</row>
    <row r="438" spans="1:23" ht="19.5" customHeight="1" x14ac:dyDescent="0.3">
      <c r="A438" s="213"/>
      <c r="B438" s="213"/>
      <c r="C438" s="213"/>
      <c r="D438" s="213"/>
      <c r="E438" s="213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</row>
    <row r="439" spans="1:23" ht="19.5" customHeight="1" x14ac:dyDescent="0.3">
      <c r="A439" s="213"/>
      <c r="B439" s="213"/>
      <c r="C439" s="213"/>
      <c r="D439" s="213"/>
      <c r="E439" s="213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</row>
    <row r="440" spans="1:23" ht="19.5" customHeight="1" x14ac:dyDescent="0.3">
      <c r="A440" s="213"/>
      <c r="B440" s="213"/>
      <c r="C440" s="213"/>
      <c r="D440" s="213"/>
      <c r="E440" s="213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</row>
    <row r="441" spans="1:23" ht="19.5" customHeight="1" x14ac:dyDescent="0.3">
      <c r="A441" s="213"/>
      <c r="B441" s="213"/>
      <c r="C441" s="213"/>
      <c r="D441" s="213"/>
      <c r="E441" s="213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</row>
    <row r="442" spans="1:23" ht="19.5" customHeight="1" x14ac:dyDescent="0.3">
      <c r="A442" s="213"/>
      <c r="B442" s="213"/>
      <c r="C442" s="213"/>
      <c r="D442" s="213"/>
      <c r="E442" s="213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</row>
    <row r="443" spans="1:23" ht="19.5" customHeight="1" x14ac:dyDescent="0.3">
      <c r="A443" s="213"/>
      <c r="B443" s="213"/>
      <c r="C443" s="213"/>
      <c r="D443" s="213"/>
      <c r="E443" s="213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</row>
    <row r="444" spans="1:23" ht="19.5" customHeight="1" x14ac:dyDescent="0.3">
      <c r="A444" s="213"/>
      <c r="B444" s="213"/>
      <c r="C444" s="213"/>
      <c r="D444" s="213"/>
      <c r="E444" s="213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</row>
    <row r="445" spans="1:23" ht="19.5" customHeight="1" x14ac:dyDescent="0.3">
      <c r="A445" s="213"/>
      <c r="B445" s="213"/>
      <c r="C445" s="213"/>
      <c r="D445" s="213"/>
      <c r="E445" s="213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</row>
    <row r="446" spans="1:23" ht="19.5" customHeight="1" x14ac:dyDescent="0.3">
      <c r="A446" s="213"/>
      <c r="B446" s="213"/>
      <c r="C446" s="213"/>
      <c r="D446" s="213"/>
      <c r="E446" s="213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</row>
    <row r="447" spans="1:23" ht="19.5" customHeight="1" x14ac:dyDescent="0.3">
      <c r="A447" s="213"/>
      <c r="B447" s="213"/>
      <c r="C447" s="213"/>
      <c r="D447" s="213"/>
      <c r="E447" s="213"/>
      <c r="F447" s="213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</row>
    <row r="448" spans="1:23" ht="19.5" customHeight="1" x14ac:dyDescent="0.3">
      <c r="A448" s="213"/>
      <c r="B448" s="213"/>
      <c r="C448" s="213"/>
      <c r="D448" s="213"/>
      <c r="E448" s="213"/>
      <c r="F448" s="213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</row>
    <row r="449" spans="1:23" ht="19.5" customHeight="1" x14ac:dyDescent="0.3">
      <c r="A449" s="213"/>
      <c r="B449" s="213"/>
      <c r="C449" s="213"/>
      <c r="D449" s="213"/>
      <c r="E449" s="213"/>
      <c r="F449" s="213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</row>
    <row r="450" spans="1:23" ht="19.5" customHeight="1" x14ac:dyDescent="0.3">
      <c r="A450" s="213"/>
      <c r="B450" s="213"/>
      <c r="C450" s="213"/>
      <c r="D450" s="213"/>
      <c r="E450" s="213"/>
      <c r="F450" s="213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</row>
    <row r="451" spans="1:23" ht="19.5" customHeight="1" x14ac:dyDescent="0.3">
      <c r="A451" s="213"/>
      <c r="B451" s="213"/>
      <c r="C451" s="213"/>
      <c r="D451" s="213"/>
      <c r="E451" s="213"/>
      <c r="F451" s="213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</row>
    <row r="452" spans="1:23" ht="19.5" customHeight="1" x14ac:dyDescent="0.3">
      <c r="A452" s="213"/>
      <c r="B452" s="213"/>
      <c r="C452" s="213"/>
      <c r="D452" s="213"/>
      <c r="E452" s="213"/>
      <c r="F452" s="213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</row>
    <row r="453" spans="1:23" ht="19.5" customHeight="1" x14ac:dyDescent="0.3">
      <c r="A453" s="213"/>
      <c r="B453" s="213"/>
      <c r="C453" s="213"/>
      <c r="D453" s="213"/>
      <c r="E453" s="213"/>
      <c r="F453" s="213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</row>
    <row r="454" spans="1:23" ht="19.5" customHeight="1" x14ac:dyDescent="0.3">
      <c r="A454" s="213"/>
      <c r="B454" s="213"/>
      <c r="C454" s="213"/>
      <c r="D454" s="213"/>
      <c r="E454" s="213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</row>
    <row r="455" spans="1:23" ht="19.5" customHeight="1" x14ac:dyDescent="0.3">
      <c r="A455" s="213"/>
      <c r="B455" s="213"/>
      <c r="C455" s="213"/>
      <c r="D455" s="213"/>
      <c r="E455" s="213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</row>
    <row r="456" spans="1:23" ht="19.5" customHeight="1" x14ac:dyDescent="0.3">
      <c r="A456" s="213"/>
      <c r="B456" s="213"/>
      <c r="C456" s="213"/>
      <c r="D456" s="213"/>
      <c r="E456" s="213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</row>
    <row r="457" spans="1:23" ht="19.5" customHeight="1" x14ac:dyDescent="0.3">
      <c r="A457" s="213"/>
      <c r="B457" s="213"/>
      <c r="C457" s="213"/>
      <c r="D457" s="213"/>
      <c r="E457" s="213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</row>
    <row r="458" spans="1:23" ht="19.5" customHeight="1" x14ac:dyDescent="0.3">
      <c r="A458" s="213"/>
      <c r="B458" s="213"/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</row>
    <row r="459" spans="1:23" ht="19.5" customHeight="1" x14ac:dyDescent="0.3">
      <c r="A459" s="213"/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</row>
    <row r="460" spans="1:23" ht="19.5" customHeight="1" x14ac:dyDescent="0.3">
      <c r="A460" s="213"/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</row>
    <row r="461" spans="1:23" ht="19.5" customHeight="1" x14ac:dyDescent="0.3">
      <c r="A461" s="213"/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</row>
    <row r="462" spans="1:23" ht="19.5" customHeight="1" x14ac:dyDescent="0.3">
      <c r="A462" s="213"/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</row>
    <row r="463" spans="1:23" ht="19.5" customHeight="1" x14ac:dyDescent="0.3">
      <c r="A463" s="213"/>
      <c r="B463" s="213"/>
      <c r="C463" s="213"/>
      <c r="D463" s="213"/>
      <c r="E463" s="213"/>
      <c r="F463" s="213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</row>
    <row r="464" spans="1:23" ht="19.5" customHeight="1" x14ac:dyDescent="0.3">
      <c r="A464" s="213"/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</row>
    <row r="465" spans="1:23" ht="19.5" customHeight="1" x14ac:dyDescent="0.3">
      <c r="A465" s="213"/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</row>
    <row r="466" spans="1:23" ht="19.5" customHeight="1" x14ac:dyDescent="0.3">
      <c r="A466" s="213"/>
      <c r="B466" s="213"/>
      <c r="C466" s="213"/>
      <c r="D466" s="213"/>
      <c r="E466" s="213"/>
      <c r="F466" s="213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</row>
    <row r="467" spans="1:23" ht="19.5" customHeight="1" x14ac:dyDescent="0.3">
      <c r="A467" s="213"/>
      <c r="B467" s="213"/>
      <c r="C467" s="213"/>
      <c r="D467" s="213"/>
      <c r="E467" s="213"/>
      <c r="F467" s="213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</row>
    <row r="468" spans="1:23" ht="19.5" customHeight="1" x14ac:dyDescent="0.3">
      <c r="A468" s="213"/>
      <c r="B468" s="213"/>
      <c r="C468" s="213"/>
      <c r="D468" s="213"/>
      <c r="E468" s="213"/>
      <c r="F468" s="213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</row>
    <row r="469" spans="1:23" ht="19.5" customHeight="1" x14ac:dyDescent="0.3">
      <c r="A469" s="213"/>
      <c r="B469" s="213"/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</row>
    <row r="470" spans="1:23" ht="19.5" customHeight="1" x14ac:dyDescent="0.3">
      <c r="A470" s="213"/>
      <c r="B470" s="213"/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</row>
    <row r="471" spans="1:23" ht="19.5" customHeight="1" x14ac:dyDescent="0.3">
      <c r="A471" s="213"/>
      <c r="B471" s="213"/>
      <c r="C471" s="213"/>
      <c r="D471" s="213"/>
      <c r="E471" s="213"/>
      <c r="F471" s="213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</row>
    <row r="472" spans="1:23" ht="19.5" customHeight="1" x14ac:dyDescent="0.3">
      <c r="A472" s="213"/>
      <c r="B472" s="213"/>
      <c r="C472" s="213"/>
      <c r="D472" s="213"/>
      <c r="E472" s="213"/>
      <c r="F472" s="213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</row>
    <row r="473" spans="1:23" ht="19.5" customHeight="1" x14ac:dyDescent="0.3">
      <c r="A473" s="213"/>
      <c r="B473" s="213"/>
      <c r="C473" s="213"/>
      <c r="D473" s="213"/>
      <c r="E473" s="213"/>
      <c r="F473" s="213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</row>
    <row r="474" spans="1:23" ht="19.5" customHeight="1" x14ac:dyDescent="0.3">
      <c r="A474" s="213"/>
      <c r="B474" s="213"/>
      <c r="C474" s="213"/>
      <c r="D474" s="213"/>
      <c r="E474" s="213"/>
      <c r="F474" s="213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</row>
    <row r="475" spans="1:23" ht="19.5" customHeight="1" x14ac:dyDescent="0.3">
      <c r="A475" s="213"/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</row>
    <row r="476" spans="1:23" ht="19.5" customHeight="1" x14ac:dyDescent="0.3">
      <c r="A476" s="213"/>
      <c r="B476" s="213"/>
      <c r="C476" s="213"/>
      <c r="D476" s="213"/>
      <c r="E476" s="213"/>
      <c r="F476" s="213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</row>
    <row r="477" spans="1:23" ht="19.5" customHeight="1" x14ac:dyDescent="0.3">
      <c r="A477" s="213"/>
      <c r="B477" s="213"/>
      <c r="C477" s="213"/>
      <c r="D477" s="213"/>
      <c r="E477" s="213"/>
      <c r="F477" s="213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</row>
    <row r="478" spans="1:23" ht="19.5" customHeight="1" x14ac:dyDescent="0.3">
      <c r="A478" s="213"/>
      <c r="B478" s="213"/>
      <c r="C478" s="213"/>
      <c r="D478" s="213"/>
      <c r="E478" s="213"/>
      <c r="F478" s="213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</row>
    <row r="479" spans="1:23" ht="19.5" customHeight="1" x14ac:dyDescent="0.3">
      <c r="A479" s="213"/>
      <c r="B479" s="213"/>
      <c r="C479" s="213"/>
      <c r="D479" s="213"/>
      <c r="E479" s="213"/>
      <c r="F479" s="213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</row>
    <row r="480" spans="1:23" ht="19.5" customHeight="1" x14ac:dyDescent="0.3">
      <c r="A480" s="213"/>
      <c r="B480" s="213"/>
      <c r="C480" s="213"/>
      <c r="D480" s="213"/>
      <c r="E480" s="213"/>
      <c r="F480" s="213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</row>
    <row r="481" spans="1:23" ht="19.5" customHeight="1" x14ac:dyDescent="0.3">
      <c r="A481" s="213"/>
      <c r="B481" s="213"/>
      <c r="C481" s="213"/>
      <c r="D481" s="213"/>
      <c r="E481" s="213"/>
      <c r="F481" s="213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</row>
    <row r="482" spans="1:23" ht="19.5" customHeight="1" x14ac:dyDescent="0.3">
      <c r="A482" s="213"/>
      <c r="B482" s="213"/>
      <c r="C482" s="213"/>
      <c r="D482" s="213"/>
      <c r="E482" s="213"/>
      <c r="F482" s="213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</row>
    <row r="483" spans="1:23" ht="19.5" customHeight="1" x14ac:dyDescent="0.3">
      <c r="A483" s="213"/>
      <c r="B483" s="213"/>
      <c r="C483" s="213"/>
      <c r="D483" s="213"/>
      <c r="E483" s="213"/>
      <c r="F483" s="213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</row>
    <row r="484" spans="1:23" ht="19.5" customHeight="1" x14ac:dyDescent="0.3">
      <c r="A484" s="213"/>
      <c r="B484" s="213"/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</row>
    <row r="485" spans="1:23" ht="19.5" customHeight="1" x14ac:dyDescent="0.3">
      <c r="A485" s="213"/>
      <c r="B485" s="213"/>
      <c r="C485" s="213"/>
      <c r="D485" s="213"/>
      <c r="E485" s="213"/>
      <c r="F485" s="213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</row>
    <row r="486" spans="1:23" ht="19.5" customHeight="1" x14ac:dyDescent="0.3">
      <c r="A486" s="213"/>
      <c r="B486" s="213"/>
      <c r="C486" s="213"/>
      <c r="D486" s="213"/>
      <c r="E486" s="213"/>
      <c r="F486" s="213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</row>
    <row r="487" spans="1:23" ht="19.5" customHeight="1" x14ac:dyDescent="0.3">
      <c r="A487" s="213"/>
      <c r="B487" s="213"/>
      <c r="C487" s="213"/>
      <c r="D487" s="213"/>
      <c r="E487" s="213"/>
      <c r="F487" s="213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</row>
    <row r="488" spans="1:23" ht="19.5" customHeight="1" x14ac:dyDescent="0.3">
      <c r="A488" s="213"/>
      <c r="B488" s="213"/>
      <c r="C488" s="213"/>
      <c r="D488" s="213"/>
      <c r="E488" s="213"/>
      <c r="F488" s="213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</row>
    <row r="489" spans="1:23" ht="19.5" customHeight="1" x14ac:dyDescent="0.3">
      <c r="A489" s="213"/>
      <c r="B489" s="213"/>
      <c r="C489" s="213"/>
      <c r="D489" s="213"/>
      <c r="E489" s="213"/>
      <c r="F489" s="213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</row>
    <row r="490" spans="1:23" ht="19.5" customHeight="1" x14ac:dyDescent="0.3">
      <c r="A490" s="213"/>
      <c r="B490" s="213"/>
      <c r="C490" s="213"/>
      <c r="D490" s="213"/>
      <c r="E490" s="213"/>
      <c r="F490" s="213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</row>
    <row r="491" spans="1:23" ht="19.5" customHeight="1" x14ac:dyDescent="0.3">
      <c r="A491" s="213"/>
      <c r="B491" s="213"/>
      <c r="C491" s="213"/>
      <c r="D491" s="213"/>
      <c r="E491" s="213"/>
      <c r="F491" s="213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</row>
    <row r="492" spans="1:23" ht="19.5" customHeight="1" x14ac:dyDescent="0.3">
      <c r="A492" s="213"/>
      <c r="B492" s="213"/>
      <c r="C492" s="213"/>
      <c r="D492" s="213"/>
      <c r="E492" s="213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</row>
    <row r="493" spans="1:23" ht="19.5" customHeight="1" x14ac:dyDescent="0.3">
      <c r="A493" s="213"/>
      <c r="B493" s="213"/>
      <c r="C493" s="213"/>
      <c r="D493" s="213"/>
      <c r="E493" s="213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</row>
    <row r="494" spans="1:23" ht="19.5" customHeight="1" x14ac:dyDescent="0.3">
      <c r="A494" s="213"/>
      <c r="B494" s="213"/>
      <c r="C494" s="213"/>
      <c r="D494" s="213"/>
      <c r="E494" s="213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</row>
    <row r="495" spans="1:23" ht="19.5" customHeight="1" x14ac:dyDescent="0.3">
      <c r="A495" s="213"/>
      <c r="B495" s="213"/>
      <c r="C495" s="213"/>
      <c r="D495" s="213"/>
      <c r="E495" s="213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</row>
    <row r="496" spans="1:23" ht="19.5" customHeight="1" x14ac:dyDescent="0.3">
      <c r="A496" s="213"/>
      <c r="B496" s="213"/>
      <c r="C496" s="213"/>
      <c r="D496" s="213"/>
      <c r="E496" s="213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</row>
    <row r="497" spans="1:23" ht="19.5" customHeight="1" x14ac:dyDescent="0.3">
      <c r="A497" s="213"/>
      <c r="B497" s="213"/>
      <c r="C497" s="213"/>
      <c r="D497" s="213"/>
      <c r="E497" s="213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</row>
    <row r="498" spans="1:23" ht="19.5" customHeight="1" x14ac:dyDescent="0.3">
      <c r="A498" s="213"/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</row>
    <row r="499" spans="1:23" ht="19.5" customHeight="1" x14ac:dyDescent="0.3">
      <c r="A499" s="213"/>
      <c r="B499" s="213"/>
      <c r="C499" s="213"/>
      <c r="D499" s="213"/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</row>
    <row r="500" spans="1:23" ht="19.5" customHeight="1" x14ac:dyDescent="0.3">
      <c r="A500" s="213"/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</row>
    <row r="501" spans="1:23" ht="19.5" customHeight="1" x14ac:dyDescent="0.3">
      <c r="A501" s="213"/>
      <c r="B501" s="213"/>
      <c r="C501" s="213"/>
      <c r="D501" s="213"/>
      <c r="E501" s="213"/>
      <c r="F501" s="213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</row>
    <row r="502" spans="1:23" ht="19.5" customHeight="1" x14ac:dyDescent="0.3">
      <c r="A502" s="213"/>
      <c r="B502" s="213"/>
      <c r="C502" s="213"/>
      <c r="D502" s="213"/>
      <c r="E502" s="213"/>
      <c r="F502" s="213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</row>
    <row r="503" spans="1:23" ht="19.5" customHeight="1" x14ac:dyDescent="0.3">
      <c r="A503" s="213"/>
      <c r="B503" s="213"/>
      <c r="C503" s="213"/>
      <c r="D503" s="213"/>
      <c r="E503" s="213"/>
      <c r="F503" s="213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</row>
    <row r="504" spans="1:23" ht="19.5" customHeight="1" x14ac:dyDescent="0.3">
      <c r="A504" s="213"/>
      <c r="B504" s="213"/>
      <c r="C504" s="213"/>
      <c r="D504" s="213"/>
      <c r="E504" s="213"/>
      <c r="F504" s="213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</row>
    <row r="505" spans="1:23" ht="19.5" customHeight="1" x14ac:dyDescent="0.3">
      <c r="A505" s="213"/>
      <c r="B505" s="213"/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</row>
    <row r="506" spans="1:23" ht="19.5" customHeight="1" x14ac:dyDescent="0.3">
      <c r="A506" s="213"/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</row>
    <row r="507" spans="1:23" ht="19.5" customHeight="1" x14ac:dyDescent="0.3">
      <c r="A507" s="213"/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</row>
    <row r="508" spans="1:23" ht="19.5" customHeight="1" x14ac:dyDescent="0.3">
      <c r="A508" s="213"/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</row>
    <row r="509" spans="1:23" ht="19.5" customHeight="1" x14ac:dyDescent="0.3">
      <c r="A509" s="213"/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</row>
    <row r="510" spans="1:23" ht="19.5" customHeight="1" x14ac:dyDescent="0.3">
      <c r="A510" s="213"/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</row>
    <row r="511" spans="1:23" ht="19.5" customHeight="1" x14ac:dyDescent="0.3">
      <c r="A511" s="213"/>
      <c r="B511" s="213"/>
      <c r="C511" s="213"/>
      <c r="D511" s="213"/>
      <c r="E511" s="213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</row>
    <row r="512" spans="1:23" ht="19.5" customHeight="1" x14ac:dyDescent="0.3">
      <c r="A512" s="213"/>
      <c r="B512" s="213"/>
      <c r="C512" s="213"/>
      <c r="D512" s="213"/>
      <c r="E512" s="213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</row>
    <row r="513" spans="1:23" ht="19.5" customHeight="1" x14ac:dyDescent="0.3">
      <c r="A513" s="213"/>
      <c r="B513" s="213"/>
      <c r="C513" s="213"/>
      <c r="D513" s="213"/>
      <c r="E513" s="213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</row>
    <row r="514" spans="1:23" ht="19.5" customHeight="1" x14ac:dyDescent="0.3">
      <c r="A514" s="213"/>
      <c r="B514" s="213"/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</row>
    <row r="515" spans="1:23" ht="19.5" customHeight="1" x14ac:dyDescent="0.3">
      <c r="A515" s="213"/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</row>
    <row r="516" spans="1:23" ht="19.5" customHeight="1" x14ac:dyDescent="0.3">
      <c r="A516" s="213"/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</row>
    <row r="517" spans="1:23" ht="19.5" customHeight="1" x14ac:dyDescent="0.3">
      <c r="A517" s="213"/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</row>
    <row r="518" spans="1:23" ht="19.5" customHeight="1" x14ac:dyDescent="0.3">
      <c r="A518" s="213"/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</row>
    <row r="519" spans="1:23" ht="19.5" customHeight="1" x14ac:dyDescent="0.3">
      <c r="A519" s="213"/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</row>
    <row r="520" spans="1:23" ht="19.5" customHeight="1" x14ac:dyDescent="0.3">
      <c r="A520" s="213"/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</row>
    <row r="521" spans="1:23" ht="19.5" customHeight="1" x14ac:dyDescent="0.3">
      <c r="A521" s="213"/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</row>
    <row r="522" spans="1:23" ht="19.5" customHeight="1" x14ac:dyDescent="0.3">
      <c r="A522" s="213"/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</row>
    <row r="523" spans="1:23" ht="19.5" customHeight="1" x14ac:dyDescent="0.3">
      <c r="A523" s="213"/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</row>
    <row r="524" spans="1:23" ht="19.5" customHeight="1" x14ac:dyDescent="0.3">
      <c r="A524" s="213"/>
      <c r="B524" s="213"/>
      <c r="C524" s="213"/>
      <c r="D524" s="213"/>
      <c r="E524" s="213"/>
      <c r="F524" s="213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</row>
    <row r="525" spans="1:23" ht="19.5" customHeight="1" x14ac:dyDescent="0.3">
      <c r="A525" s="213"/>
      <c r="B525" s="213"/>
      <c r="C525" s="213"/>
      <c r="D525" s="213"/>
      <c r="E525" s="213"/>
      <c r="F525" s="213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</row>
    <row r="526" spans="1:23" ht="19.5" customHeight="1" x14ac:dyDescent="0.3">
      <c r="A526" s="213"/>
      <c r="B526" s="213"/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</row>
    <row r="527" spans="1:23" ht="19.5" customHeight="1" x14ac:dyDescent="0.3">
      <c r="A527" s="213"/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</row>
    <row r="528" spans="1:23" ht="19.5" customHeight="1" x14ac:dyDescent="0.3">
      <c r="A528" s="213"/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</row>
    <row r="529" spans="1:23" ht="19.5" customHeight="1" x14ac:dyDescent="0.3">
      <c r="A529" s="213"/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</row>
    <row r="530" spans="1:23" ht="19.5" customHeight="1" x14ac:dyDescent="0.3">
      <c r="A530" s="213"/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</row>
    <row r="531" spans="1:23" ht="19.5" customHeight="1" x14ac:dyDescent="0.3">
      <c r="A531" s="213"/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</row>
    <row r="532" spans="1:23" ht="19.5" customHeight="1" x14ac:dyDescent="0.3">
      <c r="A532" s="213"/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</row>
    <row r="533" spans="1:23" ht="19.5" customHeight="1" x14ac:dyDescent="0.3">
      <c r="A533" s="213"/>
      <c r="B533" s="213"/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</row>
    <row r="534" spans="1:23" ht="19.5" customHeight="1" x14ac:dyDescent="0.3">
      <c r="A534" s="213"/>
      <c r="B534" s="213"/>
      <c r="C534" s="213"/>
      <c r="D534" s="213"/>
      <c r="E534" s="213"/>
      <c r="F534" s="213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</row>
    <row r="535" spans="1:23" ht="19.5" customHeight="1" x14ac:dyDescent="0.3">
      <c r="A535" s="213"/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</row>
    <row r="536" spans="1:23" ht="19.5" customHeight="1" x14ac:dyDescent="0.3">
      <c r="A536" s="213"/>
      <c r="B536" s="213"/>
      <c r="C536" s="213"/>
      <c r="D536" s="213"/>
      <c r="E536" s="213"/>
      <c r="F536" s="213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</row>
    <row r="537" spans="1:23" ht="19.5" customHeight="1" x14ac:dyDescent="0.3">
      <c r="A537" s="213"/>
      <c r="B537" s="213"/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</row>
    <row r="538" spans="1:23" ht="19.5" customHeight="1" x14ac:dyDescent="0.3">
      <c r="A538" s="213"/>
      <c r="B538" s="213"/>
      <c r="C538" s="213"/>
      <c r="D538" s="213"/>
      <c r="E538" s="213"/>
      <c r="F538" s="213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</row>
    <row r="539" spans="1:23" ht="19.5" customHeight="1" x14ac:dyDescent="0.3">
      <c r="A539" s="213"/>
      <c r="B539" s="213"/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</row>
    <row r="540" spans="1:23" ht="19.5" customHeight="1" x14ac:dyDescent="0.3">
      <c r="A540" s="213"/>
      <c r="B540" s="213"/>
      <c r="C540" s="213"/>
      <c r="D540" s="213"/>
      <c r="E540" s="213"/>
      <c r="F540" s="213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</row>
    <row r="541" spans="1:23" ht="19.5" customHeight="1" x14ac:dyDescent="0.3">
      <c r="A541" s="213"/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</row>
    <row r="542" spans="1:23" ht="19.5" customHeight="1" x14ac:dyDescent="0.3">
      <c r="A542" s="213"/>
      <c r="B542" s="213"/>
      <c r="C542" s="213"/>
      <c r="D542" s="213"/>
      <c r="E542" s="213"/>
      <c r="F542" s="213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</row>
    <row r="543" spans="1:23" ht="19.5" customHeight="1" x14ac:dyDescent="0.3">
      <c r="A543" s="213"/>
      <c r="B543" s="213"/>
      <c r="C543" s="213"/>
      <c r="D543" s="213"/>
      <c r="E543" s="213"/>
      <c r="F543" s="213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</row>
    <row r="544" spans="1:23" ht="19.5" customHeight="1" x14ac:dyDescent="0.3">
      <c r="A544" s="213"/>
      <c r="B544" s="213"/>
      <c r="C544" s="213"/>
      <c r="D544" s="213"/>
      <c r="E544" s="213"/>
      <c r="F544" s="213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</row>
    <row r="545" spans="1:23" ht="19.5" customHeight="1" x14ac:dyDescent="0.3">
      <c r="A545" s="213"/>
      <c r="B545" s="213"/>
      <c r="C545" s="213"/>
      <c r="D545" s="213"/>
      <c r="E545" s="213"/>
      <c r="F545" s="213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</row>
    <row r="546" spans="1:23" ht="19.5" customHeight="1" x14ac:dyDescent="0.3">
      <c r="A546" s="213"/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</row>
    <row r="547" spans="1:23" ht="19.5" customHeight="1" x14ac:dyDescent="0.3">
      <c r="A547" s="213"/>
      <c r="B547" s="213"/>
      <c r="C547" s="213"/>
      <c r="D547" s="213"/>
      <c r="E547" s="213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</row>
    <row r="548" spans="1:23" ht="19.5" customHeight="1" x14ac:dyDescent="0.3">
      <c r="A548" s="213"/>
      <c r="B548" s="213"/>
      <c r="C548" s="213"/>
      <c r="D548" s="213"/>
      <c r="E548" s="213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</row>
    <row r="549" spans="1:23" ht="19.5" customHeight="1" x14ac:dyDescent="0.3">
      <c r="A549" s="213"/>
      <c r="B549" s="213"/>
      <c r="C549" s="213"/>
      <c r="D549" s="213"/>
      <c r="E549" s="213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</row>
    <row r="550" spans="1:23" ht="19.5" customHeight="1" x14ac:dyDescent="0.3">
      <c r="A550" s="213"/>
      <c r="B550" s="213"/>
      <c r="C550" s="213"/>
      <c r="D550" s="213"/>
      <c r="E550" s="213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</row>
    <row r="551" spans="1:23" ht="19.5" customHeight="1" x14ac:dyDescent="0.3">
      <c r="A551" s="213"/>
      <c r="B551" s="213"/>
      <c r="C551" s="213"/>
      <c r="D551" s="213"/>
      <c r="E551" s="213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</row>
    <row r="552" spans="1:23" ht="19.5" customHeight="1" x14ac:dyDescent="0.3">
      <c r="A552" s="213"/>
      <c r="B552" s="213"/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</row>
    <row r="553" spans="1:23" ht="19.5" customHeight="1" x14ac:dyDescent="0.3">
      <c r="A553" s="213"/>
      <c r="B553" s="213"/>
      <c r="C553" s="213"/>
      <c r="D553" s="213"/>
      <c r="E553" s="213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</row>
    <row r="554" spans="1:23" ht="19.5" customHeight="1" x14ac:dyDescent="0.3">
      <c r="A554" s="213"/>
      <c r="B554" s="213"/>
      <c r="C554" s="213"/>
      <c r="D554" s="213"/>
      <c r="E554" s="213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</row>
    <row r="555" spans="1:23" ht="19.5" customHeight="1" x14ac:dyDescent="0.3">
      <c r="A555" s="213"/>
      <c r="B555" s="213"/>
      <c r="C555" s="213"/>
      <c r="D555" s="213"/>
      <c r="E555" s="213"/>
      <c r="F555" s="213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</row>
    <row r="556" spans="1:23" ht="19.5" customHeight="1" x14ac:dyDescent="0.3">
      <c r="A556" s="213"/>
      <c r="B556" s="213"/>
      <c r="C556" s="213"/>
      <c r="D556" s="213"/>
      <c r="E556" s="213"/>
      <c r="F556" s="213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</row>
    <row r="557" spans="1:23" ht="19.5" customHeight="1" x14ac:dyDescent="0.3">
      <c r="A557" s="213"/>
      <c r="B557" s="213"/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</row>
    <row r="558" spans="1:23" ht="19.5" customHeight="1" x14ac:dyDescent="0.3">
      <c r="A558" s="213"/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</row>
    <row r="559" spans="1:23" ht="19.5" customHeight="1" x14ac:dyDescent="0.3">
      <c r="A559" s="213"/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</row>
    <row r="560" spans="1:23" ht="19.5" customHeight="1" x14ac:dyDescent="0.3">
      <c r="A560" s="213"/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</row>
    <row r="561" spans="1:23" ht="19.5" customHeight="1" x14ac:dyDescent="0.3">
      <c r="A561" s="213"/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</row>
    <row r="562" spans="1:23" ht="19.5" customHeight="1" x14ac:dyDescent="0.3">
      <c r="A562" s="213"/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</row>
    <row r="563" spans="1:23" ht="19.5" customHeight="1" x14ac:dyDescent="0.3">
      <c r="A563" s="213"/>
      <c r="B563" s="213"/>
      <c r="C563" s="213"/>
      <c r="D563" s="213"/>
      <c r="E563" s="213"/>
      <c r="F563" s="213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</row>
    <row r="564" spans="1:23" ht="19.5" customHeight="1" x14ac:dyDescent="0.3">
      <c r="A564" s="213"/>
      <c r="B564" s="213"/>
      <c r="C564" s="213"/>
      <c r="D564" s="213"/>
      <c r="E564" s="213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</row>
    <row r="565" spans="1:23" ht="19.5" customHeight="1" x14ac:dyDescent="0.3">
      <c r="A565" s="213"/>
      <c r="B565" s="213"/>
      <c r="C565" s="213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</row>
    <row r="566" spans="1:23" ht="19.5" customHeight="1" x14ac:dyDescent="0.3">
      <c r="A566" s="213"/>
      <c r="B566" s="213"/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</row>
    <row r="567" spans="1:23" ht="19.5" customHeight="1" x14ac:dyDescent="0.3">
      <c r="A567" s="213"/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</row>
    <row r="568" spans="1:23" ht="19.5" customHeight="1" x14ac:dyDescent="0.3">
      <c r="A568" s="213"/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</row>
    <row r="569" spans="1:23" ht="19.5" customHeight="1" x14ac:dyDescent="0.3">
      <c r="A569" s="213"/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</row>
    <row r="570" spans="1:23" ht="19.5" customHeight="1" x14ac:dyDescent="0.3">
      <c r="A570" s="213"/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</row>
    <row r="571" spans="1:23" ht="19.5" customHeight="1" x14ac:dyDescent="0.3">
      <c r="A571" s="213"/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</row>
    <row r="572" spans="1:23" ht="19.5" customHeight="1" x14ac:dyDescent="0.3">
      <c r="A572" s="213"/>
      <c r="B572" s="213"/>
      <c r="C572" s="213"/>
      <c r="D572" s="213"/>
      <c r="E572" s="213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</row>
    <row r="573" spans="1:23" ht="19.5" customHeight="1" x14ac:dyDescent="0.3">
      <c r="A573" s="213"/>
      <c r="B573" s="213"/>
      <c r="C573" s="213"/>
      <c r="D573" s="213"/>
      <c r="E573" s="213"/>
      <c r="F573" s="213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</row>
    <row r="574" spans="1:23" ht="19.5" customHeight="1" x14ac:dyDescent="0.3">
      <c r="A574" s="213"/>
      <c r="B574" s="213"/>
      <c r="C574" s="213"/>
      <c r="D574" s="213"/>
      <c r="E574" s="213"/>
      <c r="F574" s="213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</row>
    <row r="575" spans="1:23" ht="19.5" customHeight="1" x14ac:dyDescent="0.3">
      <c r="A575" s="213"/>
      <c r="B575" s="213"/>
      <c r="C575" s="213"/>
      <c r="D575" s="213"/>
      <c r="E575" s="213"/>
      <c r="F575" s="213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</row>
    <row r="576" spans="1:23" ht="19.5" customHeight="1" x14ac:dyDescent="0.3">
      <c r="A576" s="213"/>
      <c r="B576" s="213"/>
      <c r="C576" s="213"/>
      <c r="D576" s="213"/>
      <c r="E576" s="213"/>
      <c r="F576" s="213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</row>
    <row r="577" spans="1:23" ht="19.5" customHeight="1" x14ac:dyDescent="0.3">
      <c r="A577" s="213"/>
      <c r="B577" s="213"/>
      <c r="C577" s="213"/>
      <c r="D577" s="213"/>
      <c r="E577" s="213"/>
      <c r="F577" s="213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</row>
    <row r="578" spans="1:23" ht="19.5" customHeight="1" x14ac:dyDescent="0.3">
      <c r="A578" s="213"/>
      <c r="B578" s="213"/>
      <c r="C578" s="213"/>
      <c r="D578" s="213"/>
      <c r="E578" s="213"/>
      <c r="F578" s="213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</row>
    <row r="579" spans="1:23" ht="19.5" customHeight="1" x14ac:dyDescent="0.3">
      <c r="A579" s="213"/>
      <c r="B579" s="213"/>
      <c r="C579" s="213"/>
      <c r="D579" s="213"/>
      <c r="E579" s="213"/>
      <c r="F579" s="213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</row>
    <row r="580" spans="1:23" ht="19.5" customHeight="1" x14ac:dyDescent="0.3">
      <c r="A580" s="213"/>
      <c r="B580" s="213"/>
      <c r="C580" s="213"/>
      <c r="D580" s="213"/>
      <c r="E580" s="213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</row>
    <row r="581" spans="1:23" ht="19.5" customHeight="1" x14ac:dyDescent="0.3">
      <c r="A581" s="213"/>
      <c r="B581" s="213"/>
      <c r="C581" s="213"/>
      <c r="D581" s="213"/>
      <c r="E581" s="213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</row>
    <row r="582" spans="1:23" ht="19.5" customHeight="1" x14ac:dyDescent="0.3">
      <c r="A582" s="213"/>
      <c r="B582" s="213"/>
      <c r="C582" s="213"/>
      <c r="D582" s="213"/>
      <c r="E582" s="213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</row>
    <row r="583" spans="1:23" ht="19.5" customHeight="1" x14ac:dyDescent="0.3">
      <c r="A583" s="213"/>
      <c r="B583" s="213"/>
      <c r="C583" s="213"/>
      <c r="D583" s="213"/>
      <c r="E583" s="213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</row>
    <row r="584" spans="1:23" ht="19.5" customHeight="1" x14ac:dyDescent="0.3">
      <c r="A584" s="213"/>
      <c r="B584" s="213"/>
      <c r="C584" s="213"/>
      <c r="D584" s="213"/>
      <c r="E584" s="213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</row>
    <row r="585" spans="1:23" ht="19.5" customHeight="1" x14ac:dyDescent="0.3">
      <c r="A585" s="213"/>
      <c r="B585" s="213"/>
      <c r="C585" s="213"/>
      <c r="D585" s="213"/>
      <c r="E585" s="213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</row>
    <row r="586" spans="1:23" ht="19.5" customHeight="1" x14ac:dyDescent="0.3">
      <c r="A586" s="213"/>
      <c r="B586" s="213"/>
      <c r="C586" s="213"/>
      <c r="D586" s="213"/>
      <c r="E586" s="213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</row>
    <row r="587" spans="1:23" ht="19.5" customHeight="1" x14ac:dyDescent="0.3">
      <c r="A587" s="213"/>
      <c r="B587" s="213"/>
      <c r="C587" s="213"/>
      <c r="D587" s="213"/>
      <c r="E587" s="213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</row>
    <row r="588" spans="1:23" ht="19.5" customHeight="1" x14ac:dyDescent="0.3">
      <c r="A588" s="213"/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</row>
    <row r="589" spans="1:23" ht="19.5" customHeight="1" x14ac:dyDescent="0.3">
      <c r="A589" s="213"/>
      <c r="B589" s="213"/>
      <c r="C589" s="213"/>
      <c r="D589" s="213"/>
      <c r="E589" s="213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</row>
    <row r="590" spans="1:23" ht="19.5" customHeight="1" x14ac:dyDescent="0.3">
      <c r="A590" s="213"/>
      <c r="B590" s="213"/>
      <c r="C590" s="213"/>
      <c r="D590" s="213"/>
      <c r="E590" s="213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</row>
    <row r="591" spans="1:23" ht="19.5" customHeight="1" x14ac:dyDescent="0.3">
      <c r="A591" s="213"/>
      <c r="B591" s="213"/>
      <c r="C591" s="213"/>
      <c r="D591" s="213"/>
      <c r="E591" s="213"/>
      <c r="F591" s="213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</row>
    <row r="592" spans="1:23" ht="19.5" customHeight="1" x14ac:dyDescent="0.3">
      <c r="A592" s="213"/>
      <c r="B592" s="213"/>
      <c r="C592" s="213"/>
      <c r="D592" s="213"/>
      <c r="E592" s="213"/>
      <c r="F592" s="213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</row>
    <row r="593" spans="1:23" ht="19.5" customHeight="1" x14ac:dyDescent="0.3">
      <c r="A593" s="213"/>
      <c r="B593" s="213"/>
      <c r="C593" s="213"/>
      <c r="D593" s="213"/>
      <c r="E593" s="213"/>
      <c r="F593" s="213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</row>
    <row r="594" spans="1:23" ht="19.5" customHeight="1" x14ac:dyDescent="0.3">
      <c r="A594" s="213"/>
      <c r="B594" s="213"/>
      <c r="C594" s="213"/>
      <c r="D594" s="213"/>
      <c r="E594" s="213"/>
      <c r="F594" s="213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</row>
    <row r="595" spans="1:23" ht="19.5" customHeight="1" x14ac:dyDescent="0.3">
      <c r="A595" s="213"/>
      <c r="B595" s="213"/>
      <c r="C595" s="213"/>
      <c r="D595" s="213"/>
      <c r="E595" s="213"/>
      <c r="F595" s="213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</row>
    <row r="596" spans="1:23" ht="19.5" customHeight="1" x14ac:dyDescent="0.3">
      <c r="A596" s="213"/>
      <c r="B596" s="213"/>
      <c r="C596" s="213"/>
      <c r="D596" s="213"/>
      <c r="E596" s="213"/>
      <c r="F596" s="213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</row>
    <row r="597" spans="1:23" ht="19.5" customHeight="1" x14ac:dyDescent="0.3">
      <c r="A597" s="213"/>
      <c r="B597" s="213"/>
      <c r="C597" s="213"/>
      <c r="D597" s="213"/>
      <c r="E597" s="213"/>
      <c r="F597" s="213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</row>
    <row r="598" spans="1:23" ht="19.5" customHeight="1" x14ac:dyDescent="0.3">
      <c r="A598" s="213"/>
      <c r="B598" s="213"/>
      <c r="C598" s="213"/>
      <c r="D598" s="213"/>
      <c r="E598" s="213"/>
      <c r="F598" s="213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</row>
    <row r="599" spans="1:23" ht="19.5" customHeight="1" x14ac:dyDescent="0.3">
      <c r="A599" s="213"/>
      <c r="B599" s="213"/>
      <c r="C599" s="213"/>
      <c r="D599" s="213"/>
      <c r="E599" s="213"/>
      <c r="F599" s="213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</row>
    <row r="600" spans="1:23" ht="19.5" customHeight="1" x14ac:dyDescent="0.3">
      <c r="A600" s="213"/>
      <c r="B600" s="213"/>
      <c r="C600" s="213"/>
      <c r="D600" s="213"/>
      <c r="E600" s="213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</row>
    <row r="601" spans="1:23" ht="19.5" customHeight="1" x14ac:dyDescent="0.3">
      <c r="A601" s="213"/>
      <c r="B601" s="213"/>
      <c r="C601" s="213"/>
      <c r="D601" s="213"/>
      <c r="E601" s="213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</row>
    <row r="602" spans="1:23" ht="19.5" customHeight="1" x14ac:dyDescent="0.3">
      <c r="A602" s="213"/>
      <c r="B602" s="213"/>
      <c r="C602" s="213"/>
      <c r="D602" s="213"/>
      <c r="E602" s="213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</row>
    <row r="603" spans="1:23" ht="19.5" customHeight="1" x14ac:dyDescent="0.3">
      <c r="A603" s="213"/>
      <c r="B603" s="213"/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</row>
    <row r="604" spans="1:23" ht="19.5" customHeight="1" x14ac:dyDescent="0.3">
      <c r="A604" s="213"/>
      <c r="B604" s="213"/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</row>
    <row r="605" spans="1:23" ht="19.5" customHeight="1" x14ac:dyDescent="0.3">
      <c r="A605" s="213"/>
      <c r="B605" s="213"/>
      <c r="C605" s="213"/>
      <c r="D605" s="213"/>
      <c r="E605" s="213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</row>
    <row r="606" spans="1:23" ht="19.5" customHeight="1" x14ac:dyDescent="0.3">
      <c r="A606" s="213"/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</row>
    <row r="607" spans="1:23" ht="19.5" customHeight="1" x14ac:dyDescent="0.3">
      <c r="A607" s="213"/>
      <c r="B607" s="213"/>
      <c r="C607" s="213"/>
      <c r="D607" s="213"/>
      <c r="E607" s="213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</row>
    <row r="608" spans="1:23" ht="19.5" customHeight="1" x14ac:dyDescent="0.3">
      <c r="A608" s="213"/>
      <c r="B608" s="213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</row>
    <row r="609" spans="1:23" ht="19.5" customHeight="1" x14ac:dyDescent="0.3">
      <c r="A609" s="213"/>
      <c r="B609" s="213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</row>
    <row r="610" spans="1:23" ht="19.5" customHeight="1" x14ac:dyDescent="0.3">
      <c r="A610" s="213"/>
      <c r="B610" s="213"/>
      <c r="C610" s="213"/>
      <c r="D610" s="213"/>
      <c r="E610" s="213"/>
      <c r="F610" s="213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</row>
    <row r="611" spans="1:23" ht="19.5" customHeight="1" x14ac:dyDescent="0.3">
      <c r="A611" s="213"/>
      <c r="B611" s="213"/>
      <c r="C611" s="213"/>
      <c r="D611" s="213"/>
      <c r="E611" s="213"/>
      <c r="F611" s="213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</row>
    <row r="612" spans="1:23" ht="19.5" customHeight="1" x14ac:dyDescent="0.3">
      <c r="A612" s="213"/>
      <c r="B612" s="213"/>
      <c r="C612" s="213"/>
      <c r="D612" s="213"/>
      <c r="E612" s="213"/>
      <c r="F612" s="213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</row>
    <row r="613" spans="1:23" ht="19.5" customHeight="1" x14ac:dyDescent="0.3">
      <c r="A613" s="213"/>
      <c r="B613" s="213"/>
      <c r="C613" s="213"/>
      <c r="D613" s="213"/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</row>
    <row r="614" spans="1:23" ht="19.5" customHeight="1" x14ac:dyDescent="0.3">
      <c r="A614" s="213"/>
      <c r="B614" s="213"/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</row>
    <row r="615" spans="1:23" ht="19.5" customHeight="1" x14ac:dyDescent="0.3">
      <c r="A615" s="213"/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</row>
    <row r="616" spans="1:23" ht="19.5" customHeight="1" x14ac:dyDescent="0.3">
      <c r="A616" s="213"/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</row>
    <row r="617" spans="1:23" ht="19.5" customHeight="1" x14ac:dyDescent="0.3">
      <c r="A617" s="213"/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</row>
    <row r="618" spans="1:23" ht="19.5" customHeight="1" x14ac:dyDescent="0.3">
      <c r="A618" s="213"/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</row>
    <row r="619" spans="1:23" ht="19.5" customHeight="1" x14ac:dyDescent="0.3">
      <c r="A619" s="213"/>
      <c r="B619" s="213"/>
      <c r="C619" s="213"/>
      <c r="D619" s="213"/>
      <c r="E619" s="213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</row>
    <row r="620" spans="1:23" ht="19.5" customHeight="1" x14ac:dyDescent="0.3">
      <c r="A620" s="213"/>
      <c r="B620" s="213"/>
      <c r="C620" s="213"/>
      <c r="D620" s="213"/>
      <c r="E620" s="213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</row>
    <row r="621" spans="1:23" ht="19.5" customHeight="1" x14ac:dyDescent="0.3">
      <c r="A621" s="213"/>
      <c r="B621" s="213"/>
      <c r="C621" s="213"/>
      <c r="D621" s="213"/>
      <c r="E621" s="213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</row>
    <row r="622" spans="1:23" ht="19.5" customHeight="1" x14ac:dyDescent="0.3">
      <c r="A622" s="213"/>
      <c r="B622" s="213"/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</row>
    <row r="623" spans="1:23" ht="19.5" customHeight="1" x14ac:dyDescent="0.3">
      <c r="A623" s="213"/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</row>
    <row r="624" spans="1:23" ht="19.5" customHeight="1" x14ac:dyDescent="0.3">
      <c r="A624" s="213"/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</row>
    <row r="625" spans="1:23" ht="19.5" customHeight="1" x14ac:dyDescent="0.3">
      <c r="A625" s="213"/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</row>
    <row r="626" spans="1:23" ht="19.5" customHeight="1" x14ac:dyDescent="0.3">
      <c r="A626" s="213"/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</row>
    <row r="627" spans="1:23" ht="19.5" customHeight="1" x14ac:dyDescent="0.3">
      <c r="A627" s="213"/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</row>
    <row r="628" spans="1:23" ht="19.5" customHeight="1" x14ac:dyDescent="0.3">
      <c r="A628" s="213"/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</row>
    <row r="629" spans="1:23" ht="19.5" customHeight="1" x14ac:dyDescent="0.3">
      <c r="A629" s="213"/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</row>
    <row r="630" spans="1:23" ht="19.5" customHeight="1" x14ac:dyDescent="0.3">
      <c r="A630" s="213"/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</row>
    <row r="631" spans="1:23" ht="19.5" customHeight="1" x14ac:dyDescent="0.3">
      <c r="A631" s="213"/>
      <c r="B631" s="213"/>
      <c r="C631" s="213"/>
      <c r="D631" s="213"/>
      <c r="E631" s="213"/>
      <c r="F631" s="213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</row>
    <row r="632" spans="1:23" ht="19.5" customHeight="1" x14ac:dyDescent="0.3">
      <c r="A632" s="213"/>
      <c r="B632" s="213"/>
      <c r="C632" s="213"/>
      <c r="D632" s="213"/>
      <c r="E632" s="213"/>
      <c r="F632" s="213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</row>
    <row r="633" spans="1:23" ht="19.5" customHeight="1" x14ac:dyDescent="0.3">
      <c r="A633" s="213"/>
      <c r="B633" s="213"/>
      <c r="C633" s="213"/>
      <c r="D633" s="213"/>
      <c r="E633" s="213"/>
      <c r="F633" s="213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</row>
    <row r="634" spans="1:23" ht="19.5" customHeight="1" x14ac:dyDescent="0.3">
      <c r="A634" s="213"/>
      <c r="B634" s="213"/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</row>
    <row r="635" spans="1:23" ht="19.5" customHeight="1" x14ac:dyDescent="0.3">
      <c r="A635" s="213"/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</row>
    <row r="636" spans="1:23" ht="19.5" customHeight="1" x14ac:dyDescent="0.3">
      <c r="A636" s="213"/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</row>
    <row r="637" spans="1:23" ht="19.5" customHeight="1" x14ac:dyDescent="0.3">
      <c r="A637" s="213"/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</row>
    <row r="638" spans="1:23" ht="19.5" customHeight="1" x14ac:dyDescent="0.3">
      <c r="A638" s="213"/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</row>
    <row r="639" spans="1:23" ht="19.5" customHeight="1" x14ac:dyDescent="0.3">
      <c r="A639" s="213"/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</row>
    <row r="640" spans="1:23" ht="19.5" customHeight="1" x14ac:dyDescent="0.3">
      <c r="A640" s="213"/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</row>
    <row r="641" spans="1:23" ht="19.5" customHeight="1" x14ac:dyDescent="0.3">
      <c r="A641" s="213"/>
      <c r="B641" s="213"/>
      <c r="C641" s="213"/>
      <c r="D641" s="213"/>
      <c r="E641" s="213"/>
      <c r="F641" s="213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</row>
    <row r="642" spans="1:23" ht="19.5" customHeight="1" x14ac:dyDescent="0.3">
      <c r="A642" s="213"/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</row>
    <row r="643" spans="1:23" ht="19.5" customHeight="1" x14ac:dyDescent="0.3">
      <c r="A643" s="213"/>
      <c r="B643" s="213"/>
      <c r="C643" s="213"/>
      <c r="D643" s="213"/>
      <c r="E643" s="213"/>
      <c r="F643" s="213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</row>
    <row r="644" spans="1:23" ht="19.5" customHeight="1" x14ac:dyDescent="0.3">
      <c r="A644" s="213"/>
      <c r="B644" s="213"/>
      <c r="C644" s="213"/>
      <c r="D644" s="213"/>
      <c r="E644" s="213"/>
      <c r="F644" s="213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</row>
    <row r="645" spans="1:23" ht="19.5" customHeight="1" x14ac:dyDescent="0.3">
      <c r="A645" s="213"/>
      <c r="B645" s="213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</row>
    <row r="646" spans="1:23" ht="19.5" customHeight="1" x14ac:dyDescent="0.3">
      <c r="A646" s="213"/>
      <c r="B646" s="213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</row>
    <row r="647" spans="1:23" ht="19.5" customHeight="1" x14ac:dyDescent="0.3">
      <c r="A647" s="213"/>
      <c r="B647" s="213"/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</row>
    <row r="648" spans="1:23" ht="19.5" customHeight="1" x14ac:dyDescent="0.3">
      <c r="A648" s="213"/>
      <c r="B648" s="213"/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</row>
    <row r="649" spans="1:23" ht="19.5" customHeight="1" x14ac:dyDescent="0.3">
      <c r="A649" s="213"/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</row>
    <row r="650" spans="1:23" ht="19.5" customHeight="1" x14ac:dyDescent="0.3">
      <c r="A650" s="213"/>
      <c r="B650" s="213"/>
      <c r="C650" s="213"/>
      <c r="D650" s="213"/>
      <c r="E650" s="213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</row>
    <row r="651" spans="1:23" ht="19.5" customHeight="1" x14ac:dyDescent="0.3">
      <c r="A651" s="213"/>
      <c r="B651" s="213"/>
      <c r="C651" s="213"/>
      <c r="D651" s="213"/>
      <c r="E651" s="213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</row>
    <row r="652" spans="1:23" ht="19.5" customHeight="1" x14ac:dyDescent="0.3">
      <c r="A652" s="213"/>
      <c r="B652" s="213"/>
      <c r="C652" s="213"/>
      <c r="D652" s="213"/>
      <c r="E652" s="213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</row>
    <row r="653" spans="1:23" ht="19.5" customHeight="1" x14ac:dyDescent="0.3">
      <c r="A653" s="213"/>
      <c r="B653" s="213"/>
      <c r="C653" s="213"/>
      <c r="D653" s="213"/>
      <c r="E653" s="213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</row>
    <row r="654" spans="1:23" ht="19.5" customHeight="1" x14ac:dyDescent="0.3">
      <c r="A654" s="213"/>
      <c r="B654" s="213"/>
      <c r="C654" s="213"/>
      <c r="D654" s="213"/>
      <c r="E654" s="213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</row>
    <row r="655" spans="1:23" ht="19.5" customHeight="1" x14ac:dyDescent="0.3">
      <c r="A655" s="213"/>
      <c r="B655" s="213"/>
      <c r="C655" s="213"/>
      <c r="D655" s="213"/>
      <c r="E655" s="213"/>
      <c r="F655" s="213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</row>
    <row r="656" spans="1:23" ht="19.5" customHeight="1" x14ac:dyDescent="0.3">
      <c r="A656" s="213"/>
      <c r="B656" s="213"/>
      <c r="C656" s="213"/>
      <c r="D656" s="213"/>
      <c r="E656" s="213"/>
      <c r="F656" s="213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</row>
    <row r="657" spans="1:23" ht="19.5" customHeight="1" x14ac:dyDescent="0.3">
      <c r="A657" s="213"/>
      <c r="B657" s="213"/>
      <c r="C657" s="213"/>
      <c r="D657" s="213"/>
      <c r="E657" s="213"/>
      <c r="F657" s="213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</row>
    <row r="658" spans="1:23" ht="19.5" customHeight="1" x14ac:dyDescent="0.3">
      <c r="A658" s="213"/>
      <c r="B658" s="213"/>
      <c r="C658" s="213"/>
      <c r="D658" s="213"/>
      <c r="E658" s="213"/>
      <c r="F658" s="213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</row>
    <row r="659" spans="1:23" ht="19.5" customHeight="1" x14ac:dyDescent="0.3">
      <c r="A659" s="213"/>
      <c r="B659" s="213"/>
      <c r="C659" s="213"/>
      <c r="D659" s="213"/>
      <c r="E659" s="213"/>
      <c r="F659" s="213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</row>
    <row r="660" spans="1:23" ht="19.5" customHeight="1" x14ac:dyDescent="0.3">
      <c r="A660" s="213"/>
      <c r="B660" s="213"/>
      <c r="C660" s="213"/>
      <c r="D660" s="213"/>
      <c r="E660" s="213"/>
      <c r="F660" s="213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</row>
    <row r="661" spans="1:23" ht="19.5" customHeight="1" x14ac:dyDescent="0.3">
      <c r="A661" s="213"/>
      <c r="B661" s="213"/>
      <c r="C661" s="213"/>
      <c r="D661" s="213"/>
      <c r="E661" s="213"/>
      <c r="F661" s="213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</row>
    <row r="662" spans="1:23" ht="19.5" customHeight="1" x14ac:dyDescent="0.3">
      <c r="A662" s="213"/>
      <c r="B662" s="213"/>
      <c r="C662" s="213"/>
      <c r="D662" s="213"/>
      <c r="E662" s="213"/>
      <c r="F662" s="213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</row>
    <row r="663" spans="1:23" ht="19.5" customHeight="1" x14ac:dyDescent="0.3">
      <c r="A663" s="213"/>
      <c r="B663" s="213"/>
      <c r="C663" s="213"/>
      <c r="D663" s="213"/>
      <c r="E663" s="213"/>
      <c r="F663" s="213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</row>
    <row r="664" spans="1:23" ht="19.5" customHeight="1" x14ac:dyDescent="0.3">
      <c r="A664" s="213"/>
      <c r="B664" s="213"/>
      <c r="C664" s="213"/>
      <c r="D664" s="213"/>
      <c r="E664" s="213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</row>
    <row r="665" spans="1:23" ht="19.5" customHeight="1" x14ac:dyDescent="0.3">
      <c r="A665" s="213"/>
      <c r="B665" s="213"/>
      <c r="C665" s="213"/>
      <c r="D665" s="213"/>
      <c r="E665" s="213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</row>
    <row r="666" spans="1:23" ht="19.5" customHeight="1" x14ac:dyDescent="0.3">
      <c r="A666" s="213"/>
      <c r="B666" s="213"/>
      <c r="C666" s="213"/>
      <c r="D666" s="213"/>
      <c r="E666" s="213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</row>
    <row r="667" spans="1:23" ht="19.5" customHeight="1" x14ac:dyDescent="0.3">
      <c r="A667" s="213"/>
      <c r="B667" s="213"/>
      <c r="C667" s="213"/>
      <c r="D667" s="213"/>
      <c r="E667" s="213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</row>
    <row r="668" spans="1:23" ht="19.5" customHeight="1" x14ac:dyDescent="0.3">
      <c r="A668" s="213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</row>
    <row r="669" spans="1:23" ht="19.5" customHeight="1" x14ac:dyDescent="0.3">
      <c r="A669" s="213"/>
      <c r="B669" s="213"/>
      <c r="C669" s="213"/>
      <c r="D669" s="213"/>
      <c r="E669" s="213"/>
      <c r="F669" s="213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</row>
    <row r="670" spans="1:23" ht="19.5" customHeight="1" x14ac:dyDescent="0.3">
      <c r="A670" s="213"/>
      <c r="B670" s="213"/>
      <c r="C670" s="213"/>
      <c r="D670" s="213"/>
      <c r="E670" s="213"/>
      <c r="F670" s="213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</row>
    <row r="671" spans="1:23" ht="19.5" customHeight="1" x14ac:dyDescent="0.3">
      <c r="A671" s="213"/>
      <c r="B671" s="213"/>
      <c r="C671" s="213"/>
      <c r="D671" s="213"/>
      <c r="E671" s="213"/>
      <c r="F671" s="213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</row>
    <row r="672" spans="1:23" ht="19.5" customHeight="1" x14ac:dyDescent="0.3">
      <c r="A672" s="213"/>
      <c r="B672" s="213"/>
      <c r="C672" s="213"/>
      <c r="D672" s="213"/>
      <c r="E672" s="213"/>
      <c r="F672" s="213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</row>
    <row r="673" spans="1:23" ht="19.5" customHeight="1" x14ac:dyDescent="0.3">
      <c r="A673" s="213"/>
      <c r="B673" s="213"/>
      <c r="C673" s="213"/>
      <c r="D673" s="213"/>
      <c r="E673" s="213"/>
      <c r="F673" s="213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</row>
    <row r="674" spans="1:23" ht="19.5" customHeight="1" x14ac:dyDescent="0.3">
      <c r="A674" s="213"/>
      <c r="B674" s="213"/>
      <c r="C674" s="213"/>
      <c r="D674" s="213"/>
      <c r="E674" s="213"/>
      <c r="F674" s="213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</row>
    <row r="675" spans="1:23" ht="19.5" customHeight="1" x14ac:dyDescent="0.3">
      <c r="A675" s="213"/>
      <c r="B675" s="213"/>
      <c r="C675" s="213"/>
      <c r="D675" s="213"/>
      <c r="E675" s="213"/>
      <c r="F675" s="213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</row>
    <row r="676" spans="1:23" ht="19.5" customHeight="1" x14ac:dyDescent="0.3">
      <c r="A676" s="213"/>
      <c r="B676" s="213"/>
      <c r="C676" s="213"/>
      <c r="D676" s="213"/>
      <c r="E676" s="213"/>
      <c r="F676" s="213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</row>
    <row r="677" spans="1:23" ht="19.5" customHeight="1" x14ac:dyDescent="0.3">
      <c r="A677" s="213"/>
      <c r="B677" s="213"/>
      <c r="C677" s="213"/>
      <c r="D677" s="213"/>
      <c r="E677" s="213"/>
      <c r="F677" s="213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</row>
    <row r="678" spans="1:23" ht="19.5" customHeight="1" x14ac:dyDescent="0.3">
      <c r="A678" s="213"/>
      <c r="B678" s="213"/>
      <c r="C678" s="213"/>
      <c r="D678" s="213"/>
      <c r="E678" s="213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</row>
    <row r="679" spans="1:23" ht="19.5" customHeight="1" x14ac:dyDescent="0.3">
      <c r="A679" s="213"/>
      <c r="B679" s="213"/>
      <c r="C679" s="213"/>
      <c r="D679" s="213"/>
      <c r="E679" s="213"/>
      <c r="F679" s="213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</row>
    <row r="680" spans="1:23" ht="19.5" customHeight="1" x14ac:dyDescent="0.3">
      <c r="A680" s="213"/>
      <c r="B680" s="213"/>
      <c r="C680" s="213"/>
      <c r="D680" s="213"/>
      <c r="E680" s="213"/>
      <c r="F680" s="213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</row>
    <row r="681" spans="1:23" ht="19.5" customHeight="1" x14ac:dyDescent="0.3">
      <c r="A681" s="213"/>
      <c r="B681" s="213"/>
      <c r="C681" s="213"/>
      <c r="D681" s="213"/>
      <c r="E681" s="213"/>
      <c r="F681" s="213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</row>
    <row r="682" spans="1:23" ht="19.5" customHeight="1" x14ac:dyDescent="0.3">
      <c r="A682" s="213"/>
      <c r="B682" s="213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</row>
    <row r="683" spans="1:23" ht="19.5" customHeight="1" x14ac:dyDescent="0.3">
      <c r="A683" s="213"/>
      <c r="B683" s="213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</row>
    <row r="684" spans="1:23" ht="19.5" customHeight="1" x14ac:dyDescent="0.3">
      <c r="A684" s="213"/>
      <c r="B684" s="213"/>
      <c r="C684" s="213"/>
      <c r="D684" s="213"/>
      <c r="E684" s="213"/>
      <c r="F684" s="213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</row>
    <row r="685" spans="1:23" ht="19.5" customHeight="1" x14ac:dyDescent="0.3">
      <c r="A685" s="213"/>
      <c r="B685" s="213"/>
      <c r="C685" s="213"/>
      <c r="D685" s="213"/>
      <c r="E685" s="213"/>
      <c r="F685" s="213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</row>
    <row r="686" spans="1:23" ht="19.5" customHeight="1" x14ac:dyDescent="0.3">
      <c r="A686" s="213"/>
      <c r="B686" s="213"/>
      <c r="C686" s="213"/>
      <c r="D686" s="213"/>
      <c r="E686" s="213"/>
      <c r="F686" s="213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</row>
    <row r="687" spans="1:23" ht="19.5" customHeight="1" x14ac:dyDescent="0.3">
      <c r="A687" s="213"/>
      <c r="B687" s="213"/>
      <c r="C687" s="213"/>
      <c r="D687" s="213"/>
      <c r="E687" s="213"/>
      <c r="F687" s="213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</row>
    <row r="688" spans="1:23" ht="19.5" customHeight="1" x14ac:dyDescent="0.3">
      <c r="A688" s="213"/>
      <c r="B688" s="213"/>
      <c r="C688" s="213"/>
      <c r="D688" s="213"/>
      <c r="E688" s="213"/>
      <c r="F688" s="213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</row>
    <row r="689" spans="1:23" ht="19.5" customHeight="1" x14ac:dyDescent="0.3">
      <c r="A689" s="213"/>
      <c r="B689" s="213"/>
      <c r="C689" s="213"/>
      <c r="D689" s="213"/>
      <c r="E689" s="213"/>
      <c r="F689" s="213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</row>
    <row r="690" spans="1:23" ht="19.5" customHeight="1" x14ac:dyDescent="0.3">
      <c r="A690" s="213"/>
      <c r="B690" s="213"/>
      <c r="C690" s="213"/>
      <c r="D690" s="213"/>
      <c r="E690" s="213"/>
      <c r="F690" s="213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</row>
    <row r="691" spans="1:23" ht="19.5" customHeight="1" x14ac:dyDescent="0.3">
      <c r="A691" s="213"/>
      <c r="B691" s="213"/>
      <c r="C691" s="213"/>
      <c r="D691" s="213"/>
      <c r="E691" s="213"/>
      <c r="F691" s="213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</row>
    <row r="692" spans="1:23" ht="19.5" customHeight="1" x14ac:dyDescent="0.3">
      <c r="A692" s="213"/>
      <c r="B692" s="213"/>
      <c r="C692" s="213"/>
      <c r="D692" s="213"/>
      <c r="E692" s="213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</row>
    <row r="693" spans="1:23" ht="19.5" customHeight="1" x14ac:dyDescent="0.3">
      <c r="A693" s="213"/>
      <c r="B693" s="213"/>
      <c r="C693" s="213"/>
      <c r="D693" s="213"/>
      <c r="E693" s="213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</row>
    <row r="694" spans="1:23" ht="19.5" customHeight="1" x14ac:dyDescent="0.3">
      <c r="A694" s="213"/>
      <c r="B694" s="213"/>
      <c r="C694" s="213"/>
      <c r="D694" s="213"/>
      <c r="E694" s="213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</row>
    <row r="695" spans="1:23" ht="19.5" customHeight="1" x14ac:dyDescent="0.3">
      <c r="A695" s="213"/>
      <c r="B695" s="213"/>
      <c r="C695" s="213"/>
      <c r="D695" s="213"/>
      <c r="E695" s="213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</row>
    <row r="696" spans="1:23" ht="19.5" customHeight="1" x14ac:dyDescent="0.3">
      <c r="A696" s="213"/>
      <c r="B696" s="213"/>
      <c r="C696" s="213"/>
      <c r="D696" s="213"/>
      <c r="E696" s="213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</row>
    <row r="697" spans="1:23" ht="19.5" customHeight="1" x14ac:dyDescent="0.3">
      <c r="A697" s="213"/>
      <c r="B697" s="213"/>
      <c r="C697" s="213"/>
      <c r="D697" s="213"/>
      <c r="E697" s="213"/>
      <c r="F697" s="213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</row>
    <row r="698" spans="1:23" ht="19.5" customHeight="1" x14ac:dyDescent="0.3">
      <c r="A698" s="213"/>
      <c r="B698" s="213"/>
      <c r="C698" s="213"/>
      <c r="D698" s="213"/>
      <c r="E698" s="213"/>
      <c r="F698" s="213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</row>
    <row r="699" spans="1:23" ht="19.5" customHeight="1" x14ac:dyDescent="0.3">
      <c r="A699" s="213"/>
      <c r="B699" s="213"/>
      <c r="C699" s="213"/>
      <c r="D699" s="213"/>
      <c r="E699" s="213"/>
      <c r="F699" s="213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</row>
    <row r="700" spans="1:23" ht="19.5" customHeight="1" x14ac:dyDescent="0.3">
      <c r="A700" s="213"/>
      <c r="B700" s="213"/>
      <c r="C700" s="213"/>
      <c r="D700" s="213"/>
      <c r="E700" s="213"/>
      <c r="F700" s="213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</row>
    <row r="701" spans="1:23" ht="19.5" customHeight="1" x14ac:dyDescent="0.3">
      <c r="A701" s="213"/>
      <c r="B701" s="213"/>
      <c r="C701" s="213"/>
      <c r="D701" s="213"/>
      <c r="E701" s="213"/>
      <c r="F701" s="213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</row>
    <row r="702" spans="1:23" ht="19.5" customHeight="1" x14ac:dyDescent="0.3">
      <c r="A702" s="213"/>
      <c r="B702" s="213"/>
      <c r="C702" s="213"/>
      <c r="D702" s="213"/>
      <c r="E702" s="213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</row>
    <row r="703" spans="1:23" ht="19.5" customHeight="1" x14ac:dyDescent="0.3">
      <c r="A703" s="213"/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</row>
    <row r="704" spans="1:23" ht="19.5" customHeight="1" x14ac:dyDescent="0.3">
      <c r="A704" s="213"/>
      <c r="B704" s="213"/>
      <c r="C704" s="213"/>
      <c r="D704" s="213"/>
      <c r="E704" s="213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</row>
    <row r="705" spans="1:23" ht="19.5" customHeight="1" x14ac:dyDescent="0.3">
      <c r="A705" s="213"/>
      <c r="B705" s="213"/>
      <c r="C705" s="213"/>
      <c r="D705" s="213"/>
      <c r="E705" s="213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</row>
    <row r="706" spans="1:23" ht="19.5" customHeight="1" x14ac:dyDescent="0.3">
      <c r="A706" s="213"/>
      <c r="B706" s="213"/>
      <c r="C706" s="213"/>
      <c r="D706" s="213"/>
      <c r="E706" s="213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</row>
    <row r="707" spans="1:23" ht="19.5" customHeight="1" x14ac:dyDescent="0.3">
      <c r="A707" s="213"/>
      <c r="B707" s="213"/>
      <c r="C707" s="213"/>
      <c r="D707" s="213"/>
      <c r="E707" s="213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</row>
    <row r="708" spans="1:23" ht="19.5" customHeight="1" x14ac:dyDescent="0.3">
      <c r="A708" s="213"/>
      <c r="B708" s="213"/>
      <c r="C708" s="213"/>
      <c r="D708" s="213"/>
      <c r="E708" s="213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</row>
    <row r="709" spans="1:23" ht="19.5" customHeight="1" x14ac:dyDescent="0.3">
      <c r="A709" s="213"/>
      <c r="B709" s="213"/>
      <c r="C709" s="213"/>
      <c r="D709" s="213"/>
      <c r="E709" s="213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</row>
    <row r="710" spans="1:23" ht="19.5" customHeight="1" x14ac:dyDescent="0.3">
      <c r="A710" s="213"/>
      <c r="B710" s="213"/>
      <c r="C710" s="213"/>
      <c r="D710" s="213"/>
      <c r="E710" s="213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</row>
    <row r="711" spans="1:23" ht="19.5" customHeight="1" x14ac:dyDescent="0.3">
      <c r="A711" s="213"/>
      <c r="B711" s="213"/>
      <c r="C711" s="213"/>
      <c r="D711" s="213"/>
      <c r="E711" s="213"/>
      <c r="F711" s="213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</row>
    <row r="712" spans="1:23" ht="19.5" customHeight="1" x14ac:dyDescent="0.3">
      <c r="A712" s="213"/>
      <c r="B712" s="213"/>
      <c r="C712" s="213"/>
      <c r="D712" s="213"/>
      <c r="E712" s="213"/>
      <c r="F712" s="213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</row>
    <row r="713" spans="1:23" ht="19.5" customHeight="1" x14ac:dyDescent="0.3">
      <c r="A713" s="213"/>
      <c r="B713" s="213"/>
      <c r="C713" s="213"/>
      <c r="D713" s="213"/>
      <c r="E713" s="213"/>
      <c r="F713" s="213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</row>
    <row r="714" spans="1:23" ht="19.5" customHeight="1" x14ac:dyDescent="0.3">
      <c r="A714" s="213"/>
      <c r="B714" s="213"/>
      <c r="C714" s="213"/>
      <c r="D714" s="213"/>
      <c r="E714" s="213"/>
      <c r="F714" s="213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</row>
    <row r="715" spans="1:23" ht="19.5" customHeight="1" x14ac:dyDescent="0.3">
      <c r="A715" s="213"/>
      <c r="B715" s="213"/>
      <c r="C715" s="213"/>
      <c r="D715" s="213"/>
      <c r="E715" s="213"/>
      <c r="F715" s="213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</row>
    <row r="716" spans="1:23" ht="19.5" customHeight="1" x14ac:dyDescent="0.3">
      <c r="A716" s="213"/>
      <c r="B716" s="213"/>
      <c r="C716" s="213"/>
      <c r="D716" s="213"/>
      <c r="E716" s="213"/>
      <c r="F716" s="213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</row>
    <row r="717" spans="1:23" ht="19.5" customHeight="1" x14ac:dyDescent="0.3">
      <c r="A717" s="213"/>
      <c r="B717" s="213"/>
      <c r="C717" s="213"/>
      <c r="D717" s="213"/>
      <c r="E717" s="213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</row>
    <row r="718" spans="1:23" ht="19.5" customHeight="1" x14ac:dyDescent="0.3">
      <c r="A718" s="213"/>
      <c r="B718" s="213"/>
      <c r="C718" s="213"/>
      <c r="D718" s="213"/>
      <c r="E718" s="213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</row>
    <row r="719" spans="1:23" ht="19.5" customHeight="1" x14ac:dyDescent="0.3">
      <c r="A719" s="213"/>
      <c r="B719" s="213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</row>
    <row r="720" spans="1:23" ht="19.5" customHeight="1" x14ac:dyDescent="0.3">
      <c r="A720" s="213"/>
      <c r="B720" s="213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</row>
    <row r="721" spans="1:23" ht="19.5" customHeight="1" x14ac:dyDescent="0.3">
      <c r="A721" s="213"/>
      <c r="B721" s="213"/>
      <c r="C721" s="213"/>
      <c r="D721" s="213"/>
      <c r="E721" s="213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</row>
    <row r="722" spans="1:23" ht="19.5" customHeight="1" x14ac:dyDescent="0.3">
      <c r="A722" s="213"/>
      <c r="B722" s="213"/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</row>
    <row r="723" spans="1:23" ht="19.5" customHeight="1" x14ac:dyDescent="0.3">
      <c r="A723" s="213"/>
      <c r="B723" s="213"/>
      <c r="C723" s="213"/>
      <c r="D723" s="213"/>
      <c r="E723" s="213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</row>
    <row r="724" spans="1:23" ht="19.5" customHeight="1" x14ac:dyDescent="0.3">
      <c r="A724" s="213"/>
      <c r="B724" s="213"/>
      <c r="C724" s="213"/>
      <c r="D724" s="213"/>
      <c r="E724" s="213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</row>
    <row r="725" spans="1:23" ht="19.5" customHeight="1" x14ac:dyDescent="0.3">
      <c r="A725" s="213"/>
      <c r="B725" s="213"/>
      <c r="C725" s="213"/>
      <c r="D725" s="213"/>
      <c r="E725" s="213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</row>
    <row r="726" spans="1:23" ht="19.5" customHeight="1" x14ac:dyDescent="0.3">
      <c r="A726" s="213"/>
      <c r="B726" s="213"/>
      <c r="C726" s="213"/>
      <c r="D726" s="213"/>
      <c r="E726" s="213"/>
      <c r="F726" s="213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</row>
    <row r="727" spans="1:23" ht="19.5" customHeight="1" x14ac:dyDescent="0.3">
      <c r="A727" s="213"/>
      <c r="B727" s="213"/>
      <c r="C727" s="213"/>
      <c r="D727" s="213"/>
      <c r="E727" s="213"/>
      <c r="F727" s="213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</row>
    <row r="728" spans="1:23" ht="19.5" customHeight="1" x14ac:dyDescent="0.3">
      <c r="A728" s="213"/>
      <c r="B728" s="213"/>
      <c r="C728" s="213"/>
      <c r="D728" s="213"/>
      <c r="E728" s="213"/>
      <c r="F728" s="213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</row>
    <row r="729" spans="1:23" ht="19.5" customHeight="1" x14ac:dyDescent="0.3">
      <c r="A729" s="213"/>
      <c r="B729" s="213"/>
      <c r="C729" s="213"/>
      <c r="D729" s="213"/>
      <c r="E729" s="213"/>
      <c r="F729" s="213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</row>
    <row r="730" spans="1:23" ht="19.5" customHeight="1" x14ac:dyDescent="0.3">
      <c r="A730" s="213"/>
      <c r="B730" s="213"/>
      <c r="C730" s="213"/>
      <c r="D730" s="213"/>
      <c r="E730" s="213"/>
      <c r="F730" s="213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</row>
    <row r="731" spans="1:23" ht="19.5" customHeight="1" x14ac:dyDescent="0.3">
      <c r="A731" s="213"/>
      <c r="B731" s="213"/>
      <c r="C731" s="213"/>
      <c r="D731" s="213"/>
      <c r="E731" s="213"/>
      <c r="F731" s="213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</row>
    <row r="732" spans="1:23" ht="19.5" customHeight="1" x14ac:dyDescent="0.3">
      <c r="A732" s="213"/>
      <c r="B732" s="213"/>
      <c r="C732" s="213"/>
      <c r="D732" s="213"/>
      <c r="E732" s="213"/>
      <c r="F732" s="213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</row>
    <row r="733" spans="1:23" ht="19.5" customHeight="1" x14ac:dyDescent="0.3">
      <c r="A733" s="213"/>
      <c r="B733" s="213"/>
      <c r="C733" s="213"/>
      <c r="D733" s="213"/>
      <c r="E733" s="213"/>
      <c r="F733" s="213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</row>
    <row r="734" spans="1:23" ht="19.5" customHeight="1" x14ac:dyDescent="0.3">
      <c r="A734" s="213"/>
      <c r="B734" s="213"/>
      <c r="C734" s="213"/>
      <c r="D734" s="213"/>
      <c r="E734" s="213"/>
      <c r="F734" s="213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</row>
    <row r="735" spans="1:23" ht="19.5" customHeight="1" x14ac:dyDescent="0.3">
      <c r="A735" s="213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</row>
    <row r="736" spans="1:23" ht="19.5" customHeight="1" x14ac:dyDescent="0.3">
      <c r="A736" s="213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</row>
    <row r="737" spans="1:23" ht="19.5" customHeight="1" x14ac:dyDescent="0.3">
      <c r="A737" s="213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</row>
    <row r="738" spans="1:23" ht="19.5" customHeight="1" x14ac:dyDescent="0.3">
      <c r="A738" s="213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</row>
    <row r="739" spans="1:23" ht="19.5" customHeight="1" x14ac:dyDescent="0.3">
      <c r="A739" s="213"/>
      <c r="B739" s="213"/>
      <c r="C739" s="213"/>
      <c r="D739" s="213"/>
      <c r="E739" s="213"/>
      <c r="F739" s="213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</row>
    <row r="740" spans="1:23" ht="19.5" customHeight="1" x14ac:dyDescent="0.3">
      <c r="A740" s="213"/>
      <c r="B740" s="213"/>
      <c r="C740" s="213"/>
      <c r="D740" s="213"/>
      <c r="E740" s="213"/>
      <c r="F740" s="213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</row>
    <row r="741" spans="1:23" ht="19.5" customHeight="1" x14ac:dyDescent="0.3">
      <c r="A741" s="213"/>
      <c r="B741" s="213"/>
      <c r="C741" s="213"/>
      <c r="D741" s="213"/>
      <c r="E741" s="213"/>
      <c r="F741" s="213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</row>
    <row r="742" spans="1:23" ht="19.5" customHeight="1" x14ac:dyDescent="0.3">
      <c r="A742" s="213"/>
      <c r="B742" s="213"/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</row>
    <row r="743" spans="1:23" ht="19.5" customHeight="1" x14ac:dyDescent="0.3">
      <c r="A743" s="213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</row>
    <row r="744" spans="1:23" ht="19.5" customHeight="1" x14ac:dyDescent="0.3">
      <c r="A744" s="213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</row>
    <row r="745" spans="1:23" ht="19.5" customHeight="1" x14ac:dyDescent="0.3">
      <c r="A745" s="213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</row>
    <row r="746" spans="1:23" ht="19.5" customHeight="1" x14ac:dyDescent="0.3">
      <c r="A746" s="213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</row>
    <row r="747" spans="1:23" ht="19.5" customHeight="1" x14ac:dyDescent="0.3">
      <c r="A747" s="213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</row>
    <row r="748" spans="1:23" ht="19.5" customHeight="1" x14ac:dyDescent="0.3">
      <c r="A748" s="213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</row>
    <row r="749" spans="1:23" ht="19.5" customHeight="1" x14ac:dyDescent="0.3">
      <c r="A749" s="213"/>
      <c r="B749" s="213"/>
      <c r="C749" s="213"/>
      <c r="D749" s="213"/>
      <c r="E749" s="213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</row>
    <row r="750" spans="1:23" ht="19.5" customHeight="1" x14ac:dyDescent="0.3">
      <c r="A750" s="213"/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</row>
    <row r="751" spans="1:23" ht="19.5" customHeight="1" x14ac:dyDescent="0.3">
      <c r="A751" s="213"/>
      <c r="B751" s="213"/>
      <c r="C751" s="213"/>
      <c r="D751" s="213"/>
      <c r="E751" s="213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</row>
    <row r="752" spans="1:23" ht="19.5" customHeight="1" x14ac:dyDescent="0.3">
      <c r="A752" s="213"/>
      <c r="B752" s="213"/>
      <c r="C752" s="213"/>
      <c r="D752" s="213"/>
      <c r="E752" s="213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</row>
    <row r="753" spans="1:23" ht="19.5" customHeight="1" x14ac:dyDescent="0.3">
      <c r="A753" s="213"/>
      <c r="B753" s="213"/>
      <c r="C753" s="213"/>
      <c r="D753" s="213"/>
      <c r="E753" s="213"/>
      <c r="F753" s="213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</row>
    <row r="754" spans="1:23" ht="19.5" customHeight="1" x14ac:dyDescent="0.3">
      <c r="A754" s="213"/>
      <c r="B754" s="213"/>
      <c r="C754" s="213"/>
      <c r="D754" s="213"/>
      <c r="E754" s="213"/>
      <c r="F754" s="213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</row>
    <row r="755" spans="1:23" ht="19.5" customHeight="1" x14ac:dyDescent="0.3">
      <c r="A755" s="213"/>
      <c r="B755" s="213"/>
      <c r="C755" s="213"/>
      <c r="D755" s="213"/>
      <c r="E755" s="213"/>
      <c r="F755" s="213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</row>
    <row r="756" spans="1:23" ht="19.5" customHeight="1" x14ac:dyDescent="0.3">
      <c r="A756" s="213"/>
      <c r="B756" s="213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</row>
    <row r="757" spans="1:23" ht="19.5" customHeight="1" x14ac:dyDescent="0.3">
      <c r="A757" s="213"/>
      <c r="B757" s="213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</row>
    <row r="758" spans="1:23" ht="19.5" customHeight="1" x14ac:dyDescent="0.3">
      <c r="A758" s="213"/>
      <c r="B758" s="213"/>
      <c r="C758" s="213"/>
      <c r="D758" s="213"/>
      <c r="E758" s="213"/>
      <c r="F758" s="213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</row>
    <row r="759" spans="1:23" ht="19.5" customHeight="1" x14ac:dyDescent="0.3">
      <c r="A759" s="213"/>
      <c r="B759" s="213"/>
      <c r="C759" s="213"/>
      <c r="D759" s="213"/>
      <c r="E759" s="213"/>
      <c r="F759" s="213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</row>
    <row r="760" spans="1:23" ht="19.5" customHeight="1" x14ac:dyDescent="0.3">
      <c r="A760" s="213"/>
      <c r="B760" s="213"/>
      <c r="C760" s="213"/>
      <c r="D760" s="213"/>
      <c r="E760" s="213"/>
      <c r="F760" s="213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</row>
    <row r="761" spans="1:23" ht="19.5" customHeight="1" x14ac:dyDescent="0.3">
      <c r="A761" s="213"/>
      <c r="B761" s="213"/>
      <c r="C761" s="213"/>
      <c r="D761" s="213"/>
      <c r="E761" s="213"/>
      <c r="F761" s="213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</row>
    <row r="762" spans="1:23" ht="19.5" customHeight="1" x14ac:dyDescent="0.3">
      <c r="A762" s="213"/>
      <c r="B762" s="213"/>
      <c r="C762" s="213"/>
      <c r="D762" s="213"/>
      <c r="E762" s="213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</row>
    <row r="763" spans="1:23" ht="19.5" customHeight="1" x14ac:dyDescent="0.3">
      <c r="A763" s="213"/>
      <c r="B763" s="213"/>
      <c r="C763" s="213"/>
      <c r="D763" s="213"/>
      <c r="E763" s="213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</row>
    <row r="764" spans="1:23" ht="19.5" customHeight="1" x14ac:dyDescent="0.3">
      <c r="A764" s="213"/>
      <c r="B764" s="213"/>
      <c r="C764" s="213"/>
      <c r="D764" s="213"/>
      <c r="E764" s="213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</row>
    <row r="765" spans="1:23" ht="19.5" customHeight="1" x14ac:dyDescent="0.3">
      <c r="A765" s="213"/>
      <c r="B765" s="213"/>
      <c r="C765" s="213"/>
      <c r="D765" s="213"/>
      <c r="E765" s="213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</row>
    <row r="766" spans="1:23" ht="19.5" customHeight="1" x14ac:dyDescent="0.3">
      <c r="A766" s="213"/>
      <c r="B766" s="213"/>
      <c r="C766" s="213"/>
      <c r="D766" s="213"/>
      <c r="E766" s="213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</row>
    <row r="767" spans="1:23" ht="19.5" customHeight="1" x14ac:dyDescent="0.3">
      <c r="A767" s="213"/>
      <c r="B767" s="213"/>
      <c r="C767" s="213"/>
      <c r="D767" s="213"/>
      <c r="E767" s="213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</row>
    <row r="768" spans="1:23" ht="19.5" customHeight="1" x14ac:dyDescent="0.3">
      <c r="A768" s="213"/>
      <c r="B768" s="213"/>
      <c r="C768" s="213"/>
      <c r="D768" s="213"/>
      <c r="E768" s="213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</row>
    <row r="769" spans="1:23" ht="19.5" customHeight="1" x14ac:dyDescent="0.3">
      <c r="A769" s="213"/>
      <c r="B769" s="213"/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</row>
    <row r="770" spans="1:23" ht="19.5" customHeight="1" x14ac:dyDescent="0.3">
      <c r="A770" s="213"/>
      <c r="B770" s="213"/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</row>
    <row r="771" spans="1:23" ht="19.5" customHeight="1" x14ac:dyDescent="0.3">
      <c r="A771" s="213"/>
      <c r="B771" s="213"/>
      <c r="C771" s="213"/>
      <c r="D771" s="213"/>
      <c r="E771" s="213"/>
      <c r="F771" s="213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</row>
    <row r="772" spans="1:23" ht="19.5" customHeight="1" x14ac:dyDescent="0.3">
      <c r="A772" s="213"/>
      <c r="B772" s="213"/>
      <c r="C772" s="213"/>
      <c r="D772" s="213"/>
      <c r="E772" s="213"/>
      <c r="F772" s="213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</row>
    <row r="773" spans="1:23" ht="19.5" customHeight="1" x14ac:dyDescent="0.3">
      <c r="A773" s="213"/>
      <c r="B773" s="213"/>
      <c r="C773" s="213"/>
      <c r="D773" s="213"/>
      <c r="E773" s="213"/>
      <c r="F773" s="213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</row>
    <row r="774" spans="1:23" ht="19.5" customHeight="1" x14ac:dyDescent="0.3">
      <c r="A774" s="213"/>
      <c r="B774" s="213"/>
      <c r="C774" s="213"/>
      <c r="D774" s="213"/>
      <c r="E774" s="213"/>
      <c r="F774" s="213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</row>
    <row r="775" spans="1:23" ht="19.5" customHeight="1" x14ac:dyDescent="0.3">
      <c r="A775" s="213"/>
      <c r="B775" s="213"/>
      <c r="C775" s="213"/>
      <c r="D775" s="213"/>
      <c r="E775" s="213"/>
      <c r="F775" s="213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</row>
    <row r="776" spans="1:23" ht="19.5" customHeight="1" x14ac:dyDescent="0.3">
      <c r="A776" s="213"/>
      <c r="B776" s="213"/>
      <c r="C776" s="213"/>
      <c r="D776" s="213"/>
      <c r="E776" s="213"/>
      <c r="F776" s="213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</row>
    <row r="777" spans="1:23" ht="19.5" customHeight="1" x14ac:dyDescent="0.3">
      <c r="A777" s="213"/>
      <c r="B777" s="213"/>
      <c r="C777" s="213"/>
      <c r="D777" s="213"/>
      <c r="E777" s="213"/>
      <c r="F777" s="213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</row>
    <row r="778" spans="1:23" ht="19.5" customHeight="1" x14ac:dyDescent="0.3">
      <c r="A778" s="213"/>
      <c r="B778" s="213"/>
      <c r="C778" s="213"/>
      <c r="D778" s="213"/>
      <c r="E778" s="213"/>
      <c r="F778" s="213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</row>
    <row r="779" spans="1:23" ht="19.5" customHeight="1" x14ac:dyDescent="0.3">
      <c r="A779" s="213"/>
      <c r="B779" s="213"/>
      <c r="C779" s="213"/>
      <c r="D779" s="213"/>
      <c r="E779" s="213"/>
      <c r="F779" s="213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</row>
    <row r="780" spans="1:23" ht="19.5" customHeight="1" x14ac:dyDescent="0.3">
      <c r="A780" s="213"/>
      <c r="B780" s="213"/>
      <c r="C780" s="213"/>
      <c r="D780" s="213"/>
      <c r="E780" s="213"/>
      <c r="F780" s="213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</row>
    <row r="781" spans="1:23" ht="19.5" customHeight="1" x14ac:dyDescent="0.3">
      <c r="A781" s="213"/>
      <c r="B781" s="213"/>
      <c r="C781" s="213"/>
      <c r="D781" s="213"/>
      <c r="E781" s="213"/>
      <c r="F781" s="213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</row>
    <row r="782" spans="1:23" ht="19.5" customHeight="1" x14ac:dyDescent="0.3">
      <c r="A782" s="213"/>
      <c r="B782" s="213"/>
      <c r="C782" s="213"/>
      <c r="D782" s="213"/>
      <c r="E782" s="213"/>
      <c r="F782" s="213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</row>
    <row r="783" spans="1:23" ht="19.5" customHeight="1" x14ac:dyDescent="0.3">
      <c r="A783" s="213"/>
      <c r="B783" s="213"/>
      <c r="C783" s="213"/>
      <c r="D783" s="213"/>
      <c r="E783" s="213"/>
      <c r="F783" s="213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</row>
    <row r="784" spans="1:23" ht="19.5" customHeight="1" x14ac:dyDescent="0.3">
      <c r="A784" s="213"/>
      <c r="B784" s="213"/>
      <c r="C784" s="213"/>
      <c r="D784" s="213"/>
      <c r="E784" s="213"/>
      <c r="F784" s="213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</row>
    <row r="785" spans="1:23" ht="19.5" customHeight="1" x14ac:dyDescent="0.3">
      <c r="A785" s="213"/>
      <c r="B785" s="213"/>
      <c r="C785" s="213"/>
      <c r="D785" s="213"/>
      <c r="E785" s="213"/>
      <c r="F785" s="213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</row>
    <row r="786" spans="1:23" ht="19.5" customHeight="1" x14ac:dyDescent="0.3">
      <c r="A786" s="213"/>
      <c r="B786" s="213"/>
      <c r="C786" s="213"/>
      <c r="D786" s="213"/>
      <c r="E786" s="213"/>
      <c r="F786" s="213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</row>
    <row r="787" spans="1:23" ht="19.5" customHeight="1" x14ac:dyDescent="0.3">
      <c r="A787" s="213"/>
      <c r="B787" s="213"/>
      <c r="C787" s="213"/>
      <c r="D787" s="213"/>
      <c r="E787" s="213"/>
      <c r="F787" s="213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</row>
    <row r="788" spans="1:23" ht="19.5" customHeight="1" x14ac:dyDescent="0.3">
      <c r="A788" s="213"/>
      <c r="B788" s="213"/>
      <c r="C788" s="213"/>
      <c r="D788" s="213"/>
      <c r="E788" s="213"/>
      <c r="F788" s="213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</row>
    <row r="789" spans="1:23" ht="19.5" customHeight="1" x14ac:dyDescent="0.3">
      <c r="A789" s="213"/>
      <c r="B789" s="213"/>
      <c r="C789" s="213"/>
      <c r="D789" s="213"/>
      <c r="E789" s="213"/>
      <c r="F789" s="213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</row>
    <row r="790" spans="1:23" ht="19.5" customHeight="1" x14ac:dyDescent="0.3">
      <c r="A790" s="213"/>
      <c r="B790" s="213"/>
      <c r="C790" s="213"/>
      <c r="D790" s="213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</row>
    <row r="791" spans="1:23" ht="19.5" customHeight="1" x14ac:dyDescent="0.3">
      <c r="A791" s="213"/>
      <c r="B791" s="213"/>
      <c r="C791" s="213"/>
      <c r="D791" s="213"/>
      <c r="E791" s="213"/>
      <c r="F791" s="213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</row>
    <row r="792" spans="1:23" ht="19.5" customHeight="1" x14ac:dyDescent="0.3">
      <c r="A792" s="213"/>
      <c r="B792" s="213"/>
      <c r="C792" s="213"/>
      <c r="D792" s="213"/>
      <c r="E792" s="213"/>
      <c r="F792" s="213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</row>
    <row r="793" spans="1:23" ht="19.5" customHeight="1" x14ac:dyDescent="0.3">
      <c r="A793" s="213"/>
      <c r="B793" s="213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</row>
    <row r="794" spans="1:23" ht="19.5" customHeight="1" x14ac:dyDescent="0.3">
      <c r="A794" s="213"/>
      <c r="B794" s="213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</row>
    <row r="795" spans="1:23" ht="19.5" customHeight="1" x14ac:dyDescent="0.3">
      <c r="A795" s="213"/>
      <c r="B795" s="213"/>
      <c r="C795" s="213"/>
      <c r="D795" s="213"/>
      <c r="E795" s="213"/>
      <c r="F795" s="213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</row>
    <row r="796" spans="1:23" ht="19.5" customHeight="1" x14ac:dyDescent="0.3">
      <c r="A796" s="213"/>
      <c r="B796" s="213"/>
      <c r="C796" s="213"/>
      <c r="D796" s="213"/>
      <c r="E796" s="213"/>
      <c r="F796" s="213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</row>
    <row r="797" spans="1:23" ht="19.5" customHeight="1" x14ac:dyDescent="0.3">
      <c r="A797" s="213"/>
      <c r="B797" s="213"/>
      <c r="C797" s="213"/>
      <c r="D797" s="213"/>
      <c r="E797" s="213"/>
      <c r="F797" s="213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</row>
    <row r="798" spans="1:23" ht="19.5" customHeight="1" x14ac:dyDescent="0.3">
      <c r="A798" s="213"/>
      <c r="B798" s="213"/>
      <c r="C798" s="213"/>
      <c r="D798" s="213"/>
      <c r="E798" s="213"/>
      <c r="F798" s="213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</row>
    <row r="799" spans="1:23" ht="19.5" customHeight="1" x14ac:dyDescent="0.3">
      <c r="A799" s="213"/>
      <c r="B799" s="213"/>
      <c r="C799" s="213"/>
      <c r="D799" s="213"/>
      <c r="E799" s="213"/>
      <c r="F799" s="213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</row>
    <row r="800" spans="1:23" ht="19.5" customHeight="1" x14ac:dyDescent="0.3">
      <c r="A800" s="213"/>
      <c r="B800" s="213"/>
      <c r="C800" s="213"/>
      <c r="D800" s="213"/>
      <c r="E800" s="213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</row>
    <row r="801" spans="1:23" ht="19.5" customHeight="1" x14ac:dyDescent="0.3">
      <c r="A801" s="213"/>
      <c r="B801" s="213"/>
      <c r="C801" s="213"/>
      <c r="D801" s="213"/>
      <c r="E801" s="213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</row>
    <row r="802" spans="1:23" ht="19.5" customHeight="1" x14ac:dyDescent="0.3">
      <c r="A802" s="213"/>
      <c r="B802" s="213"/>
      <c r="C802" s="213"/>
      <c r="D802" s="213"/>
      <c r="E802" s="213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</row>
    <row r="803" spans="1:23" ht="19.5" customHeight="1" x14ac:dyDescent="0.3">
      <c r="A803" s="213"/>
      <c r="B803" s="213"/>
      <c r="C803" s="213"/>
      <c r="D803" s="213"/>
      <c r="E803" s="213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</row>
    <row r="804" spans="1:23" ht="19.5" customHeight="1" x14ac:dyDescent="0.3">
      <c r="A804" s="213"/>
      <c r="B804" s="213"/>
      <c r="C804" s="213"/>
      <c r="D804" s="213"/>
      <c r="E804" s="213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</row>
    <row r="805" spans="1:23" ht="19.5" customHeight="1" x14ac:dyDescent="0.3">
      <c r="A805" s="213"/>
      <c r="B805" s="213"/>
      <c r="C805" s="213"/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</row>
    <row r="806" spans="1:23" ht="19.5" customHeight="1" x14ac:dyDescent="0.3">
      <c r="A806" s="213"/>
      <c r="B806" s="213"/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</row>
    <row r="807" spans="1:23" ht="19.5" customHeight="1" x14ac:dyDescent="0.3">
      <c r="A807" s="213"/>
      <c r="B807" s="213"/>
      <c r="C807" s="213"/>
      <c r="D807" s="213"/>
      <c r="E807" s="213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</row>
    <row r="808" spans="1:23" ht="19.5" customHeight="1" x14ac:dyDescent="0.3">
      <c r="A808" s="213"/>
      <c r="B808" s="213"/>
      <c r="C808" s="213"/>
      <c r="D808" s="213"/>
      <c r="E808" s="213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</row>
    <row r="809" spans="1:23" ht="19.5" customHeight="1" x14ac:dyDescent="0.3">
      <c r="A809" s="213"/>
      <c r="B809" s="213"/>
      <c r="C809" s="213"/>
      <c r="D809" s="213"/>
      <c r="E809" s="213"/>
      <c r="F809" s="213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</row>
    <row r="810" spans="1:23" ht="19.5" customHeight="1" x14ac:dyDescent="0.3">
      <c r="A810" s="213"/>
      <c r="B810" s="213"/>
      <c r="C810" s="213"/>
      <c r="D810" s="213"/>
      <c r="E810" s="213"/>
      <c r="F810" s="213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</row>
    <row r="811" spans="1:23" ht="19.5" customHeight="1" x14ac:dyDescent="0.3">
      <c r="A811" s="213"/>
      <c r="B811" s="213"/>
      <c r="C811" s="213"/>
      <c r="D811" s="213"/>
      <c r="E811" s="213"/>
      <c r="F811" s="213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</row>
    <row r="812" spans="1:23" ht="19.5" customHeight="1" x14ac:dyDescent="0.3">
      <c r="A812" s="213"/>
      <c r="B812" s="213"/>
      <c r="C812" s="213"/>
      <c r="D812" s="213"/>
      <c r="E812" s="213"/>
      <c r="F812" s="213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</row>
    <row r="813" spans="1:23" ht="19.5" customHeight="1" x14ac:dyDescent="0.3">
      <c r="A813" s="213"/>
      <c r="B813" s="213"/>
      <c r="C813" s="213"/>
      <c r="D813" s="213"/>
      <c r="E813" s="213"/>
      <c r="F813" s="213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</row>
    <row r="814" spans="1:23" ht="19.5" customHeight="1" x14ac:dyDescent="0.3">
      <c r="A814" s="213"/>
      <c r="B814" s="213"/>
      <c r="C814" s="213"/>
      <c r="D814" s="213"/>
      <c r="E814" s="213"/>
      <c r="F814" s="213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</row>
    <row r="815" spans="1:23" ht="19.5" customHeight="1" x14ac:dyDescent="0.3">
      <c r="A815" s="213"/>
      <c r="B815" s="213"/>
      <c r="C815" s="213"/>
      <c r="D815" s="213"/>
      <c r="E815" s="213"/>
      <c r="F815" s="213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</row>
    <row r="816" spans="1:23" ht="19.5" customHeight="1" x14ac:dyDescent="0.3">
      <c r="A816" s="213"/>
      <c r="B816" s="213"/>
      <c r="C816" s="213"/>
      <c r="D816" s="213"/>
      <c r="E816" s="213"/>
      <c r="F816" s="213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</row>
    <row r="817" spans="1:23" ht="19.5" customHeight="1" x14ac:dyDescent="0.3">
      <c r="A817" s="213"/>
      <c r="B817" s="213"/>
      <c r="C817" s="213"/>
      <c r="D817" s="213"/>
      <c r="E817" s="213"/>
      <c r="F817" s="213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</row>
    <row r="818" spans="1:23" ht="19.5" customHeight="1" x14ac:dyDescent="0.3">
      <c r="A818" s="213"/>
      <c r="B818" s="213"/>
      <c r="C818" s="213"/>
      <c r="D818" s="213"/>
      <c r="E818" s="213"/>
      <c r="F818" s="213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</row>
    <row r="819" spans="1:23" ht="19.5" customHeight="1" x14ac:dyDescent="0.3">
      <c r="A819" s="213"/>
      <c r="B819" s="213"/>
      <c r="C819" s="213"/>
      <c r="D819" s="213"/>
      <c r="E819" s="213"/>
      <c r="F819" s="213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</row>
    <row r="820" spans="1:23" ht="19.5" customHeight="1" x14ac:dyDescent="0.3">
      <c r="A820" s="213"/>
      <c r="B820" s="213"/>
      <c r="C820" s="213"/>
      <c r="D820" s="213"/>
      <c r="E820" s="213"/>
      <c r="F820" s="213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</row>
    <row r="821" spans="1:23" ht="19.5" customHeight="1" x14ac:dyDescent="0.3">
      <c r="A821" s="213"/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</row>
    <row r="822" spans="1:23" ht="19.5" customHeight="1" x14ac:dyDescent="0.3">
      <c r="A822" s="213"/>
      <c r="B822" s="213"/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</row>
    <row r="823" spans="1:23" ht="19.5" customHeight="1" x14ac:dyDescent="0.3">
      <c r="A823" s="213"/>
      <c r="B823" s="213"/>
      <c r="C823" s="213"/>
      <c r="D823" s="213"/>
      <c r="E823" s="213"/>
      <c r="F823" s="213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</row>
    <row r="824" spans="1:23" ht="19.5" customHeight="1" x14ac:dyDescent="0.3">
      <c r="A824" s="213"/>
      <c r="B824" s="213"/>
      <c r="C824" s="213"/>
      <c r="D824" s="213"/>
      <c r="E824" s="213"/>
      <c r="F824" s="213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</row>
    <row r="825" spans="1:23" ht="19.5" customHeight="1" x14ac:dyDescent="0.3">
      <c r="A825" s="213"/>
      <c r="B825" s="213"/>
      <c r="C825" s="213"/>
      <c r="D825" s="213"/>
      <c r="E825" s="213"/>
      <c r="F825" s="213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</row>
    <row r="826" spans="1:23" ht="19.5" customHeight="1" x14ac:dyDescent="0.3">
      <c r="A826" s="213"/>
      <c r="B826" s="213"/>
      <c r="C826" s="213"/>
      <c r="D826" s="213"/>
      <c r="E826" s="213"/>
      <c r="F826" s="213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</row>
    <row r="827" spans="1:23" ht="19.5" customHeight="1" x14ac:dyDescent="0.3">
      <c r="A827" s="213"/>
      <c r="B827" s="213"/>
      <c r="C827" s="213"/>
      <c r="D827" s="213"/>
      <c r="E827" s="213"/>
      <c r="F827" s="213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</row>
    <row r="828" spans="1:23" ht="19.5" customHeight="1" x14ac:dyDescent="0.3">
      <c r="A828" s="213"/>
      <c r="B828" s="213"/>
      <c r="C828" s="213"/>
      <c r="D828" s="213"/>
      <c r="E828" s="213"/>
      <c r="F828" s="213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</row>
    <row r="829" spans="1:23" ht="19.5" customHeight="1" x14ac:dyDescent="0.3">
      <c r="A829" s="213"/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</row>
    <row r="830" spans="1:23" ht="19.5" customHeight="1" x14ac:dyDescent="0.3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</row>
    <row r="831" spans="1:23" ht="19.5" customHeight="1" x14ac:dyDescent="0.3">
      <c r="A831" s="213"/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</row>
    <row r="832" spans="1:23" ht="19.5" customHeight="1" x14ac:dyDescent="0.3">
      <c r="A832" s="213"/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</row>
    <row r="833" spans="1:23" ht="19.5" customHeight="1" x14ac:dyDescent="0.3">
      <c r="A833" s="213"/>
      <c r="B833" s="213"/>
      <c r="C833" s="213"/>
      <c r="D833" s="213"/>
      <c r="E833" s="213"/>
      <c r="F833" s="213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</row>
    <row r="834" spans="1:23" ht="19.5" customHeight="1" x14ac:dyDescent="0.3">
      <c r="A834" s="213"/>
      <c r="B834" s="213"/>
      <c r="C834" s="213"/>
      <c r="D834" s="213"/>
      <c r="E834" s="213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</row>
    <row r="835" spans="1:23" ht="19.5" customHeight="1" x14ac:dyDescent="0.3">
      <c r="A835" s="213"/>
      <c r="B835" s="213"/>
      <c r="C835" s="213"/>
      <c r="D835" s="213"/>
      <c r="E835" s="213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</row>
    <row r="836" spans="1:23" ht="19.5" customHeight="1" x14ac:dyDescent="0.3">
      <c r="A836" s="213"/>
      <c r="B836" s="213"/>
      <c r="C836" s="213"/>
      <c r="D836" s="213"/>
      <c r="E836" s="213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</row>
    <row r="837" spans="1:23" ht="19.5" customHeight="1" x14ac:dyDescent="0.3">
      <c r="A837" s="213"/>
      <c r="B837" s="213"/>
      <c r="C837" s="213"/>
      <c r="D837" s="213"/>
      <c r="E837" s="213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</row>
    <row r="838" spans="1:23" ht="19.5" customHeight="1" x14ac:dyDescent="0.3">
      <c r="A838" s="213"/>
      <c r="B838" s="213"/>
      <c r="C838" s="213"/>
      <c r="D838" s="213"/>
      <c r="E838" s="213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</row>
    <row r="839" spans="1:23" ht="19.5" customHeight="1" x14ac:dyDescent="0.3">
      <c r="A839" s="213"/>
      <c r="B839" s="213"/>
      <c r="C839" s="213"/>
      <c r="D839" s="213"/>
      <c r="E839" s="213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</row>
    <row r="840" spans="1:23" ht="19.5" customHeight="1" x14ac:dyDescent="0.3">
      <c r="A840" s="213"/>
      <c r="B840" s="213"/>
      <c r="C840" s="213"/>
      <c r="D840" s="213"/>
      <c r="E840" s="213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</row>
    <row r="841" spans="1:23" ht="19.5" customHeight="1" x14ac:dyDescent="0.3">
      <c r="A841" s="213"/>
      <c r="B841" s="213"/>
      <c r="C841" s="213"/>
      <c r="D841" s="213"/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</row>
    <row r="842" spans="1:23" ht="19.5" customHeight="1" x14ac:dyDescent="0.3">
      <c r="A842" s="213"/>
      <c r="B842" s="213"/>
      <c r="C842" s="213"/>
      <c r="D842" s="213"/>
      <c r="E842" s="213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</row>
    <row r="843" spans="1:23" ht="19.5" customHeight="1" x14ac:dyDescent="0.3">
      <c r="A843" s="213"/>
      <c r="B843" s="213"/>
      <c r="C843" s="213"/>
      <c r="D843" s="213"/>
      <c r="E843" s="213"/>
      <c r="F843" s="213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</row>
    <row r="844" spans="1:23" ht="19.5" customHeight="1" x14ac:dyDescent="0.3">
      <c r="A844" s="213"/>
      <c r="B844" s="213"/>
      <c r="C844" s="213"/>
      <c r="D844" s="213"/>
      <c r="E844" s="213"/>
      <c r="F844" s="213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</row>
    <row r="845" spans="1:23" ht="19.5" customHeight="1" x14ac:dyDescent="0.3">
      <c r="A845" s="213"/>
      <c r="B845" s="213"/>
      <c r="C845" s="213"/>
      <c r="D845" s="213"/>
      <c r="E845" s="213"/>
      <c r="F845" s="213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</row>
    <row r="846" spans="1:23" ht="19.5" customHeight="1" x14ac:dyDescent="0.3">
      <c r="A846" s="213"/>
      <c r="B846" s="213"/>
      <c r="C846" s="213"/>
      <c r="D846" s="213"/>
      <c r="E846" s="213"/>
      <c r="F846" s="213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</row>
    <row r="847" spans="1:23" ht="19.5" customHeight="1" x14ac:dyDescent="0.3">
      <c r="A847" s="213"/>
      <c r="B847" s="213"/>
      <c r="C847" s="213"/>
      <c r="D847" s="213"/>
      <c r="E847" s="213"/>
      <c r="F847" s="213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</row>
    <row r="848" spans="1:23" ht="19.5" customHeight="1" x14ac:dyDescent="0.3">
      <c r="A848" s="213"/>
      <c r="B848" s="213"/>
      <c r="C848" s="213"/>
      <c r="D848" s="213"/>
      <c r="E848" s="213"/>
      <c r="F848" s="213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</row>
    <row r="849" spans="1:23" ht="19.5" customHeight="1" x14ac:dyDescent="0.3">
      <c r="A849" s="213"/>
      <c r="B849" s="213"/>
      <c r="C849" s="213"/>
      <c r="D849" s="213"/>
      <c r="E849" s="213"/>
      <c r="F849" s="213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</row>
    <row r="850" spans="1:23" ht="19.5" customHeight="1" x14ac:dyDescent="0.3">
      <c r="A850" s="213"/>
      <c r="B850" s="213"/>
      <c r="C850" s="213"/>
      <c r="D850" s="213"/>
      <c r="E850" s="213"/>
      <c r="F850" s="213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</row>
    <row r="851" spans="1:23" ht="19.5" customHeight="1" x14ac:dyDescent="0.3">
      <c r="A851" s="213"/>
      <c r="B851" s="213"/>
      <c r="C851" s="213"/>
      <c r="D851" s="213"/>
      <c r="E851" s="213"/>
      <c r="F851" s="213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</row>
    <row r="852" spans="1:23" ht="19.5" customHeight="1" x14ac:dyDescent="0.3">
      <c r="A852" s="213"/>
      <c r="B852" s="213"/>
      <c r="C852" s="213"/>
      <c r="D852" s="213"/>
      <c r="E852" s="213"/>
      <c r="F852" s="213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</row>
    <row r="853" spans="1:23" ht="19.5" customHeight="1" x14ac:dyDescent="0.3">
      <c r="A853" s="213"/>
      <c r="B853" s="213"/>
      <c r="C853" s="213"/>
      <c r="D853" s="213"/>
      <c r="E853" s="213"/>
      <c r="F853" s="213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</row>
    <row r="854" spans="1:23" ht="19.5" customHeight="1" x14ac:dyDescent="0.3">
      <c r="A854" s="213"/>
      <c r="B854" s="213"/>
      <c r="C854" s="213"/>
      <c r="D854" s="213"/>
      <c r="E854" s="213"/>
      <c r="F854" s="213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</row>
    <row r="855" spans="1:23" ht="19.5" customHeight="1" x14ac:dyDescent="0.3">
      <c r="A855" s="213"/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</row>
    <row r="856" spans="1:23" ht="19.5" customHeight="1" x14ac:dyDescent="0.3">
      <c r="A856" s="213"/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</row>
    <row r="857" spans="1:23" ht="19.5" customHeight="1" x14ac:dyDescent="0.3">
      <c r="A857" s="213"/>
      <c r="B857" s="213"/>
      <c r="C857" s="213"/>
      <c r="D857" s="213"/>
      <c r="E857" s="213"/>
      <c r="F857" s="213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</row>
    <row r="858" spans="1:23" ht="19.5" customHeight="1" x14ac:dyDescent="0.3">
      <c r="A858" s="213"/>
      <c r="B858" s="213"/>
      <c r="C858" s="213"/>
      <c r="D858" s="213"/>
      <c r="E858" s="213"/>
      <c r="F858" s="213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</row>
    <row r="859" spans="1:23" ht="19.5" customHeight="1" x14ac:dyDescent="0.3">
      <c r="A859" s="213"/>
      <c r="B859" s="213"/>
      <c r="C859" s="213"/>
      <c r="D859" s="213"/>
      <c r="E859" s="213"/>
      <c r="F859" s="213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</row>
    <row r="860" spans="1:23" ht="19.5" customHeight="1" x14ac:dyDescent="0.3">
      <c r="A860" s="213"/>
      <c r="B860" s="213"/>
      <c r="C860" s="213"/>
      <c r="D860" s="213"/>
      <c r="E860" s="213"/>
      <c r="F860" s="213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</row>
    <row r="861" spans="1:23" ht="19.5" customHeight="1" x14ac:dyDescent="0.3">
      <c r="A861" s="213"/>
      <c r="B861" s="213"/>
      <c r="C861" s="213"/>
      <c r="D861" s="213"/>
      <c r="E861" s="213"/>
      <c r="F861" s="213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</row>
    <row r="862" spans="1:23" ht="19.5" customHeight="1" x14ac:dyDescent="0.3">
      <c r="A862" s="213"/>
      <c r="B862" s="213"/>
      <c r="C862" s="213"/>
      <c r="D862" s="213"/>
      <c r="E862" s="213"/>
      <c r="F862" s="213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</row>
    <row r="863" spans="1:23" ht="19.5" customHeight="1" x14ac:dyDescent="0.3">
      <c r="A863" s="213"/>
      <c r="B863" s="213"/>
      <c r="C863" s="213"/>
      <c r="D863" s="213"/>
      <c r="E863" s="213"/>
      <c r="F863" s="213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</row>
    <row r="864" spans="1:23" ht="19.5" customHeight="1" x14ac:dyDescent="0.3">
      <c r="A864" s="213"/>
      <c r="B864" s="213"/>
      <c r="C864" s="213"/>
      <c r="D864" s="213"/>
      <c r="E864" s="213"/>
      <c r="F864" s="213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</row>
    <row r="865" spans="1:23" ht="19.5" customHeight="1" x14ac:dyDescent="0.3">
      <c r="A865" s="213"/>
      <c r="B865" s="213"/>
      <c r="C865" s="213"/>
      <c r="D865" s="213"/>
      <c r="E865" s="213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</row>
    <row r="866" spans="1:23" ht="19.5" customHeight="1" x14ac:dyDescent="0.3">
      <c r="A866" s="213"/>
      <c r="B866" s="213"/>
      <c r="C866" s="213"/>
      <c r="D866" s="213"/>
      <c r="E866" s="213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</row>
    <row r="867" spans="1:23" ht="19.5" customHeight="1" x14ac:dyDescent="0.3">
      <c r="A867" s="213"/>
      <c r="B867" s="213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</row>
    <row r="868" spans="1:23" ht="19.5" customHeight="1" x14ac:dyDescent="0.3">
      <c r="A868" s="213"/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</row>
    <row r="869" spans="1:23" ht="19.5" customHeight="1" x14ac:dyDescent="0.3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</row>
    <row r="870" spans="1:23" ht="19.5" customHeight="1" x14ac:dyDescent="0.3">
      <c r="A870" s="213"/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</row>
    <row r="871" spans="1:23" ht="19.5" customHeight="1" x14ac:dyDescent="0.3">
      <c r="A871" s="213"/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</row>
    <row r="872" spans="1:23" ht="19.5" customHeight="1" x14ac:dyDescent="0.3">
      <c r="A872" s="213"/>
      <c r="B872" s="213"/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</row>
    <row r="873" spans="1:23" ht="19.5" customHeight="1" x14ac:dyDescent="0.3">
      <c r="A873" s="213"/>
      <c r="B873" s="213"/>
      <c r="C873" s="213"/>
      <c r="D873" s="213"/>
      <c r="E873" s="213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</row>
    <row r="874" spans="1:23" ht="19.5" customHeight="1" x14ac:dyDescent="0.3">
      <c r="A874" s="213"/>
      <c r="B874" s="213"/>
      <c r="C874" s="213"/>
      <c r="D874" s="213"/>
      <c r="E874" s="213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</row>
    <row r="875" spans="1:23" ht="19.5" customHeight="1" x14ac:dyDescent="0.3">
      <c r="A875" s="213"/>
      <c r="B875" s="213"/>
      <c r="C875" s="213"/>
      <c r="D875" s="213"/>
      <c r="E875" s="213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</row>
    <row r="876" spans="1:23" ht="19.5" customHeight="1" x14ac:dyDescent="0.3">
      <c r="A876" s="213"/>
      <c r="B876" s="213"/>
      <c r="C876" s="213"/>
      <c r="D876" s="213"/>
      <c r="E876" s="213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</row>
    <row r="877" spans="1:23" ht="19.5" customHeight="1" x14ac:dyDescent="0.3">
      <c r="A877" s="213"/>
      <c r="B877" s="213"/>
      <c r="C877" s="213"/>
      <c r="D877" s="213"/>
      <c r="E877" s="213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</row>
    <row r="878" spans="1:23" ht="19.5" customHeight="1" x14ac:dyDescent="0.3">
      <c r="A878" s="213"/>
      <c r="B878" s="213"/>
      <c r="C878" s="213"/>
      <c r="D878" s="213"/>
      <c r="E878" s="213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</row>
    <row r="879" spans="1:23" ht="19.5" customHeight="1" x14ac:dyDescent="0.3">
      <c r="A879" s="213"/>
      <c r="B879" s="213"/>
      <c r="C879" s="213"/>
      <c r="D879" s="213"/>
      <c r="E879" s="213"/>
      <c r="F879" s="213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</row>
    <row r="880" spans="1:23" ht="19.5" customHeight="1" x14ac:dyDescent="0.3">
      <c r="A880" s="213"/>
      <c r="B880" s="213"/>
      <c r="C880" s="213"/>
      <c r="D880" s="213"/>
      <c r="E880" s="213"/>
      <c r="F880" s="213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</row>
    <row r="881" spans="1:23" ht="19.5" customHeight="1" x14ac:dyDescent="0.3">
      <c r="A881" s="213"/>
      <c r="B881" s="213"/>
      <c r="C881" s="213"/>
      <c r="D881" s="213"/>
      <c r="E881" s="213"/>
      <c r="F881" s="213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</row>
    <row r="882" spans="1:23" ht="19.5" customHeight="1" x14ac:dyDescent="0.3">
      <c r="A882" s="213"/>
      <c r="B882" s="213"/>
      <c r="C882" s="213"/>
      <c r="D882" s="213"/>
      <c r="E882" s="213"/>
      <c r="F882" s="213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</row>
    <row r="883" spans="1:23" ht="19.5" customHeight="1" x14ac:dyDescent="0.3">
      <c r="A883" s="213"/>
      <c r="B883" s="213"/>
      <c r="C883" s="213"/>
      <c r="D883" s="213"/>
      <c r="E883" s="213"/>
      <c r="F883" s="213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</row>
    <row r="884" spans="1:23" ht="19.5" customHeight="1" x14ac:dyDescent="0.3">
      <c r="A884" s="213"/>
      <c r="B884" s="213"/>
      <c r="C884" s="213"/>
      <c r="D884" s="213"/>
      <c r="E884" s="213"/>
      <c r="F884" s="213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</row>
    <row r="885" spans="1:23" ht="19.5" customHeight="1" x14ac:dyDescent="0.3">
      <c r="A885" s="213"/>
      <c r="B885" s="213"/>
      <c r="C885" s="213"/>
      <c r="D885" s="213"/>
      <c r="E885" s="213"/>
      <c r="F885" s="213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</row>
    <row r="886" spans="1:23" ht="19.5" customHeight="1" x14ac:dyDescent="0.3">
      <c r="A886" s="213"/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</row>
    <row r="887" spans="1:23" ht="19.5" customHeight="1" x14ac:dyDescent="0.3">
      <c r="A887" s="213"/>
      <c r="B887" s="213"/>
      <c r="C887" s="213"/>
      <c r="D887" s="213"/>
      <c r="E887" s="213"/>
      <c r="F887" s="213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</row>
    <row r="888" spans="1:23" ht="19.5" customHeight="1" x14ac:dyDescent="0.3">
      <c r="A888" s="213"/>
      <c r="B888" s="213"/>
      <c r="C888" s="213"/>
      <c r="D888" s="213"/>
      <c r="E888" s="213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</row>
    <row r="889" spans="1:23" ht="19.5" customHeight="1" x14ac:dyDescent="0.3">
      <c r="A889" s="213"/>
      <c r="B889" s="213"/>
      <c r="C889" s="213"/>
      <c r="D889" s="213"/>
      <c r="E889" s="213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</row>
    <row r="890" spans="1:23" ht="19.5" customHeight="1" x14ac:dyDescent="0.3">
      <c r="A890" s="213"/>
      <c r="B890" s="213"/>
      <c r="C890" s="213"/>
      <c r="D890" s="213"/>
      <c r="E890" s="213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</row>
    <row r="891" spans="1:23" ht="19.5" customHeight="1" x14ac:dyDescent="0.3">
      <c r="A891" s="213"/>
      <c r="B891" s="213"/>
      <c r="C891" s="213"/>
      <c r="D891" s="213"/>
      <c r="E891" s="213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</row>
    <row r="892" spans="1:23" ht="19.5" customHeight="1" x14ac:dyDescent="0.3">
      <c r="A892" s="213"/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</row>
    <row r="893" spans="1:23" ht="19.5" customHeight="1" x14ac:dyDescent="0.3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</row>
    <row r="894" spans="1:23" ht="19.5" customHeight="1" x14ac:dyDescent="0.3">
      <c r="A894" s="213"/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</row>
    <row r="895" spans="1:23" ht="19.5" customHeight="1" x14ac:dyDescent="0.3">
      <c r="A895" s="213"/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</row>
    <row r="896" spans="1:23" ht="19.5" customHeight="1" x14ac:dyDescent="0.3">
      <c r="A896" s="213"/>
      <c r="B896" s="213"/>
      <c r="C896" s="213"/>
      <c r="D896" s="213"/>
      <c r="E896" s="213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</row>
    <row r="897" spans="1:23" ht="19.5" customHeight="1" x14ac:dyDescent="0.3">
      <c r="A897" s="213"/>
      <c r="B897" s="213"/>
      <c r="C897" s="213"/>
      <c r="D897" s="213"/>
      <c r="E897" s="213"/>
      <c r="F897" s="213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</row>
    <row r="898" spans="1:23" ht="19.5" customHeight="1" x14ac:dyDescent="0.3">
      <c r="A898" s="213"/>
      <c r="B898" s="213"/>
      <c r="C898" s="213"/>
      <c r="D898" s="213"/>
      <c r="E898" s="213"/>
      <c r="F898" s="213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</row>
    <row r="899" spans="1:23" ht="19.5" customHeight="1" x14ac:dyDescent="0.3">
      <c r="A899" s="213"/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</row>
    <row r="900" spans="1:23" ht="19.5" customHeight="1" x14ac:dyDescent="0.3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</row>
    <row r="901" spans="1:23" ht="19.5" customHeight="1" x14ac:dyDescent="0.3">
      <c r="A901" s="213"/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</row>
    <row r="902" spans="1:23" ht="19.5" customHeight="1" x14ac:dyDescent="0.3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</row>
    <row r="903" spans="1:23" ht="19.5" customHeight="1" x14ac:dyDescent="0.3">
      <c r="A903" s="213"/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</row>
    <row r="904" spans="1:23" ht="19.5" customHeight="1" x14ac:dyDescent="0.3">
      <c r="A904" s="213"/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</row>
    <row r="905" spans="1:23" ht="19.5" customHeight="1" x14ac:dyDescent="0.3">
      <c r="A905" s="213"/>
      <c r="B905" s="213"/>
      <c r="C905" s="213"/>
      <c r="D905" s="213"/>
      <c r="E905" s="213"/>
      <c r="F905" s="213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</row>
    <row r="906" spans="1:23" ht="19.5" customHeight="1" x14ac:dyDescent="0.3">
      <c r="A906" s="213"/>
      <c r="B906" s="213"/>
      <c r="C906" s="213"/>
      <c r="D906" s="213"/>
      <c r="E906" s="213"/>
      <c r="F906" s="213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</row>
    <row r="907" spans="1:23" ht="19.5" customHeight="1" x14ac:dyDescent="0.3">
      <c r="A907" s="213"/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</row>
    <row r="908" spans="1:23" ht="19.5" customHeight="1" x14ac:dyDescent="0.3">
      <c r="A908" s="213"/>
      <c r="B908" s="213"/>
      <c r="C908" s="213"/>
      <c r="D908" s="213"/>
      <c r="E908" s="213"/>
      <c r="F908" s="213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</row>
    <row r="909" spans="1:23" ht="19.5" customHeight="1" x14ac:dyDescent="0.3">
      <c r="A909" s="213"/>
      <c r="B909" s="213"/>
      <c r="C909" s="213"/>
      <c r="D909" s="213"/>
      <c r="E909" s="213"/>
      <c r="F909" s="213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</row>
    <row r="910" spans="1:23" ht="19.5" customHeight="1" x14ac:dyDescent="0.3">
      <c r="A910" s="213"/>
      <c r="B910" s="213"/>
      <c r="C910" s="213"/>
      <c r="D910" s="213"/>
      <c r="E910" s="213"/>
      <c r="F910" s="213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</row>
    <row r="911" spans="1:23" ht="19.5" customHeight="1" x14ac:dyDescent="0.3">
      <c r="A911" s="213"/>
      <c r="B911" s="213"/>
      <c r="C911" s="213"/>
      <c r="D911" s="213"/>
      <c r="E911" s="213"/>
      <c r="F911" s="213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</row>
    <row r="912" spans="1:23" ht="19.5" customHeight="1" x14ac:dyDescent="0.3">
      <c r="A912" s="213"/>
      <c r="B912" s="213"/>
      <c r="C912" s="213"/>
      <c r="D912" s="213"/>
      <c r="E912" s="213"/>
      <c r="F912" s="213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</row>
    <row r="913" spans="1:23" ht="19.5" customHeight="1" x14ac:dyDescent="0.3">
      <c r="A913" s="213"/>
      <c r="B913" s="213"/>
      <c r="C913" s="213"/>
      <c r="D913" s="213"/>
      <c r="E913" s="213"/>
      <c r="F913" s="213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</row>
    <row r="914" spans="1:23" ht="19.5" customHeight="1" x14ac:dyDescent="0.3">
      <c r="A914" s="213"/>
      <c r="B914" s="213"/>
      <c r="C914" s="213"/>
      <c r="D914" s="213"/>
      <c r="E914" s="213"/>
      <c r="F914" s="213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</row>
    <row r="915" spans="1:23" ht="19.5" customHeight="1" x14ac:dyDescent="0.3">
      <c r="A915" s="213"/>
      <c r="B915" s="213"/>
      <c r="C915" s="213"/>
      <c r="D915" s="213"/>
      <c r="E915" s="213"/>
      <c r="F915" s="213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</row>
    <row r="916" spans="1:23" ht="19.5" customHeight="1" x14ac:dyDescent="0.3">
      <c r="A916" s="213"/>
      <c r="B916" s="213"/>
      <c r="C916" s="213"/>
      <c r="D916" s="213"/>
      <c r="E916" s="213"/>
      <c r="F916" s="213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</row>
    <row r="917" spans="1:23" ht="19.5" customHeight="1" x14ac:dyDescent="0.3">
      <c r="A917" s="213"/>
      <c r="B917" s="213"/>
      <c r="C917" s="213"/>
      <c r="D917" s="213"/>
      <c r="E917" s="213"/>
      <c r="F917" s="213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</row>
    <row r="918" spans="1:23" ht="19.5" customHeight="1" x14ac:dyDescent="0.3">
      <c r="A918" s="213"/>
      <c r="B918" s="213"/>
      <c r="C918" s="213"/>
      <c r="D918" s="213"/>
      <c r="E918" s="213"/>
      <c r="F918" s="213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</row>
    <row r="919" spans="1:23" ht="19.5" customHeight="1" x14ac:dyDescent="0.3">
      <c r="A919" s="213"/>
      <c r="B919" s="213"/>
      <c r="C919" s="213"/>
      <c r="D919" s="213"/>
      <c r="E919" s="213"/>
      <c r="F919" s="213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</row>
    <row r="920" spans="1:23" ht="19.5" customHeight="1" x14ac:dyDescent="0.3">
      <c r="A920" s="213"/>
      <c r="B920" s="213"/>
      <c r="C920" s="213"/>
      <c r="D920" s="213"/>
      <c r="E920" s="213"/>
      <c r="F920" s="213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</row>
    <row r="921" spans="1:23" ht="19.5" customHeight="1" x14ac:dyDescent="0.3">
      <c r="A921" s="213"/>
      <c r="B921" s="213"/>
      <c r="C921" s="213"/>
      <c r="D921" s="213"/>
      <c r="E921" s="213"/>
      <c r="F921" s="213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</row>
    <row r="922" spans="1:23" ht="19.5" customHeight="1" x14ac:dyDescent="0.3">
      <c r="A922" s="213"/>
      <c r="B922" s="213"/>
      <c r="C922" s="213"/>
      <c r="D922" s="213"/>
      <c r="E922" s="213"/>
      <c r="F922" s="213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</row>
    <row r="923" spans="1:23" ht="19.5" customHeight="1" x14ac:dyDescent="0.3">
      <c r="A923" s="213"/>
      <c r="B923" s="213"/>
      <c r="C923" s="213"/>
      <c r="D923" s="213"/>
      <c r="E923" s="213"/>
      <c r="F923" s="213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</row>
    <row r="924" spans="1:23" ht="19.5" customHeight="1" x14ac:dyDescent="0.3">
      <c r="A924" s="213"/>
      <c r="B924" s="213"/>
      <c r="C924" s="213"/>
      <c r="D924" s="213"/>
      <c r="E924" s="213"/>
      <c r="F924" s="213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</row>
    <row r="925" spans="1:23" ht="19.5" customHeight="1" x14ac:dyDescent="0.3">
      <c r="A925" s="213"/>
      <c r="B925" s="213"/>
      <c r="C925" s="213"/>
      <c r="D925" s="213"/>
      <c r="E925" s="213"/>
      <c r="F925" s="213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</row>
    <row r="926" spans="1:23" ht="19.5" customHeight="1" x14ac:dyDescent="0.3">
      <c r="A926" s="213"/>
      <c r="B926" s="213"/>
      <c r="C926" s="213"/>
      <c r="D926" s="213"/>
      <c r="E926" s="213"/>
      <c r="F926" s="213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</row>
    <row r="927" spans="1:23" ht="19.5" customHeight="1" x14ac:dyDescent="0.3">
      <c r="A927" s="213"/>
      <c r="B927" s="213"/>
      <c r="C927" s="213"/>
      <c r="D927" s="213"/>
      <c r="E927" s="213"/>
      <c r="F927" s="213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</row>
    <row r="928" spans="1:23" ht="19.5" customHeight="1" x14ac:dyDescent="0.3">
      <c r="A928" s="213"/>
      <c r="B928" s="213"/>
      <c r="C928" s="213"/>
      <c r="D928" s="213"/>
      <c r="E928" s="213"/>
      <c r="F928" s="213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</row>
    <row r="929" spans="1:23" ht="19.5" customHeight="1" x14ac:dyDescent="0.3">
      <c r="A929" s="213"/>
      <c r="B929" s="213"/>
      <c r="C929" s="213"/>
      <c r="D929" s="213"/>
      <c r="E929" s="213"/>
      <c r="F929" s="213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</row>
    <row r="930" spans="1:23" ht="19.5" customHeight="1" x14ac:dyDescent="0.3">
      <c r="A930" s="213"/>
      <c r="B930" s="213"/>
      <c r="C930" s="213"/>
      <c r="D930" s="213"/>
      <c r="E930" s="213"/>
      <c r="F930" s="213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</row>
    <row r="931" spans="1:23" ht="19.5" customHeight="1" x14ac:dyDescent="0.3">
      <c r="A931" s="213"/>
      <c r="B931" s="213"/>
      <c r="C931" s="213"/>
      <c r="D931" s="213"/>
      <c r="E931" s="213"/>
      <c r="F931" s="213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</row>
    <row r="932" spans="1:23" ht="19.5" customHeight="1" x14ac:dyDescent="0.3">
      <c r="A932" s="213"/>
      <c r="B932" s="213"/>
      <c r="C932" s="213"/>
      <c r="D932" s="213"/>
      <c r="E932" s="213"/>
      <c r="F932" s="213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</row>
    <row r="933" spans="1:23" ht="19.5" customHeight="1" x14ac:dyDescent="0.3">
      <c r="A933" s="213"/>
      <c r="B933" s="213"/>
      <c r="C933" s="213"/>
      <c r="D933" s="213"/>
      <c r="E933" s="213"/>
      <c r="F933" s="213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</row>
    <row r="934" spans="1:23" ht="19.5" customHeight="1" x14ac:dyDescent="0.3">
      <c r="A934" s="213"/>
      <c r="B934" s="213"/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</row>
    <row r="935" spans="1:23" ht="19.5" customHeight="1" x14ac:dyDescent="0.3">
      <c r="A935" s="213"/>
      <c r="B935" s="213"/>
      <c r="C935" s="213"/>
      <c r="D935" s="213"/>
      <c r="E935" s="213"/>
      <c r="F935" s="213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</row>
    <row r="936" spans="1:23" ht="19.5" customHeight="1" x14ac:dyDescent="0.3">
      <c r="A936" s="213"/>
      <c r="B936" s="213"/>
      <c r="C936" s="213"/>
      <c r="D936" s="213"/>
      <c r="E936" s="213"/>
      <c r="F936" s="213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</row>
    <row r="937" spans="1:23" ht="19.5" customHeight="1" x14ac:dyDescent="0.3">
      <c r="A937" s="213"/>
      <c r="B937" s="213"/>
      <c r="C937" s="213"/>
      <c r="D937" s="213"/>
      <c r="E937" s="213"/>
      <c r="F937" s="213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</row>
    <row r="938" spans="1:23" ht="19.5" customHeight="1" x14ac:dyDescent="0.3">
      <c r="A938" s="213"/>
      <c r="B938" s="213"/>
      <c r="C938" s="213"/>
      <c r="D938" s="213"/>
      <c r="E938" s="213"/>
      <c r="F938" s="213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</row>
    <row r="939" spans="1:23" ht="19.5" customHeight="1" x14ac:dyDescent="0.3">
      <c r="A939" s="213"/>
      <c r="B939" s="213"/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</row>
    <row r="940" spans="1:23" ht="19.5" customHeight="1" x14ac:dyDescent="0.3">
      <c r="A940" s="213"/>
      <c r="B940" s="213"/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</row>
    <row r="941" spans="1:23" ht="19.5" customHeight="1" x14ac:dyDescent="0.3">
      <c r="A941" s="213"/>
      <c r="B941" s="213"/>
      <c r="C941" s="213"/>
      <c r="D941" s="213"/>
      <c r="E941" s="213"/>
      <c r="F941" s="213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</row>
    <row r="942" spans="1:23" ht="19.5" customHeight="1" x14ac:dyDescent="0.3">
      <c r="A942" s="213"/>
      <c r="B942" s="213"/>
      <c r="C942" s="213"/>
      <c r="D942" s="213"/>
      <c r="E942" s="213"/>
      <c r="F942" s="213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</row>
    <row r="943" spans="1:23" ht="19.5" customHeight="1" x14ac:dyDescent="0.3">
      <c r="A943" s="213"/>
      <c r="B943" s="213"/>
      <c r="C943" s="213"/>
      <c r="D943" s="213"/>
      <c r="E943" s="213"/>
      <c r="F943" s="213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</row>
    <row r="944" spans="1:23" ht="19.5" customHeight="1" x14ac:dyDescent="0.3">
      <c r="A944" s="213"/>
      <c r="B944" s="213"/>
      <c r="C944" s="213"/>
      <c r="D944" s="213"/>
      <c r="E944" s="213"/>
      <c r="F944" s="213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</row>
    <row r="945" spans="1:23" ht="19.5" customHeight="1" x14ac:dyDescent="0.3">
      <c r="A945" s="213"/>
      <c r="B945" s="213"/>
      <c r="C945" s="213"/>
      <c r="D945" s="213"/>
      <c r="E945" s="213"/>
      <c r="F945" s="213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</row>
    <row r="946" spans="1:23" ht="19.5" customHeight="1" x14ac:dyDescent="0.3">
      <c r="A946" s="213"/>
      <c r="B946" s="213"/>
      <c r="C946" s="213"/>
      <c r="D946" s="213"/>
      <c r="E946" s="213"/>
      <c r="F946" s="213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</row>
    <row r="947" spans="1:23" ht="19.5" customHeight="1" x14ac:dyDescent="0.3">
      <c r="A947" s="213"/>
      <c r="B947" s="213"/>
      <c r="C947" s="213"/>
      <c r="D947" s="213"/>
      <c r="E947" s="213"/>
      <c r="F947" s="213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</row>
    <row r="948" spans="1:23" ht="19.5" customHeight="1" x14ac:dyDescent="0.3">
      <c r="A948" s="213"/>
      <c r="B948" s="213"/>
      <c r="C948" s="213"/>
      <c r="D948" s="213"/>
      <c r="E948" s="213"/>
      <c r="F948" s="213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</row>
    <row r="949" spans="1:23" ht="19.5" customHeight="1" x14ac:dyDescent="0.3">
      <c r="A949" s="213"/>
      <c r="B949" s="213"/>
      <c r="C949" s="213"/>
      <c r="D949" s="213"/>
      <c r="E949" s="213"/>
      <c r="F949" s="213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</row>
    <row r="950" spans="1:23" ht="19.5" customHeight="1" x14ac:dyDescent="0.3">
      <c r="A950" s="213"/>
      <c r="B950" s="213"/>
      <c r="C950" s="213"/>
      <c r="D950" s="213"/>
      <c r="E950" s="213"/>
      <c r="F950" s="213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</row>
    <row r="951" spans="1:23" ht="19.5" customHeight="1" x14ac:dyDescent="0.3">
      <c r="A951" s="213"/>
      <c r="B951" s="213"/>
      <c r="C951" s="213"/>
      <c r="D951" s="213"/>
      <c r="E951" s="213"/>
      <c r="F951" s="213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</row>
    <row r="952" spans="1:23" ht="19.5" customHeight="1" x14ac:dyDescent="0.3">
      <c r="A952" s="213"/>
      <c r="B952" s="213"/>
      <c r="C952" s="213"/>
      <c r="D952" s="213"/>
      <c r="E952" s="213"/>
      <c r="F952" s="213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</row>
    <row r="953" spans="1:23" ht="19.5" customHeight="1" x14ac:dyDescent="0.3">
      <c r="A953" s="213"/>
      <c r="B953" s="213"/>
      <c r="C953" s="213"/>
      <c r="D953" s="213"/>
      <c r="E953" s="213"/>
      <c r="F953" s="213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</row>
    <row r="954" spans="1:23" ht="19.5" customHeight="1" x14ac:dyDescent="0.3">
      <c r="A954" s="213"/>
      <c r="B954" s="213"/>
      <c r="C954" s="213"/>
      <c r="D954" s="213"/>
      <c r="E954" s="213"/>
      <c r="F954" s="213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</row>
    <row r="955" spans="1:23" ht="19.5" customHeight="1" x14ac:dyDescent="0.3">
      <c r="A955" s="213"/>
      <c r="B955" s="213"/>
      <c r="C955" s="213"/>
      <c r="D955" s="213"/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</row>
    <row r="956" spans="1:23" ht="19.5" customHeight="1" x14ac:dyDescent="0.3">
      <c r="A956" s="213"/>
      <c r="B956" s="213"/>
      <c r="C956" s="213"/>
      <c r="D956" s="213"/>
      <c r="E956" s="213"/>
      <c r="F956" s="213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</row>
    <row r="957" spans="1:23" ht="19.5" customHeight="1" x14ac:dyDescent="0.3">
      <c r="A957" s="213"/>
      <c r="B957" s="213"/>
      <c r="C957" s="213"/>
      <c r="D957" s="213"/>
      <c r="E957" s="213"/>
      <c r="F957" s="213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</row>
    <row r="958" spans="1:23" ht="19.5" customHeight="1" x14ac:dyDescent="0.3">
      <c r="A958" s="213"/>
      <c r="B958" s="213"/>
      <c r="C958" s="213"/>
      <c r="D958" s="213"/>
      <c r="E958" s="213"/>
      <c r="F958" s="213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</row>
    <row r="959" spans="1:23" ht="19.5" customHeight="1" x14ac:dyDescent="0.3">
      <c r="A959" s="213"/>
      <c r="B959" s="213"/>
      <c r="C959" s="213"/>
      <c r="D959" s="213"/>
      <c r="E959" s="213"/>
      <c r="F959" s="213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</row>
    <row r="960" spans="1:23" ht="19.5" customHeight="1" x14ac:dyDescent="0.3">
      <c r="A960" s="213"/>
      <c r="B960" s="213"/>
      <c r="C960" s="213"/>
      <c r="D960" s="213"/>
      <c r="E960" s="213"/>
      <c r="F960" s="213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</row>
    <row r="961" spans="1:23" ht="19.5" customHeight="1" x14ac:dyDescent="0.3">
      <c r="A961" s="213"/>
      <c r="B961" s="213"/>
      <c r="C961" s="213"/>
      <c r="D961" s="213"/>
      <c r="E961" s="213"/>
      <c r="F961" s="213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</row>
    <row r="962" spans="1:23" ht="19.5" customHeight="1" x14ac:dyDescent="0.3">
      <c r="A962" s="213"/>
      <c r="B962" s="213"/>
      <c r="C962" s="213"/>
      <c r="D962" s="213"/>
      <c r="E962" s="213"/>
      <c r="F962" s="213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</row>
    <row r="963" spans="1:23" ht="19.5" customHeight="1" x14ac:dyDescent="0.3">
      <c r="A963" s="213"/>
      <c r="B963" s="213"/>
      <c r="C963" s="213"/>
      <c r="D963" s="213"/>
      <c r="E963" s="213"/>
      <c r="F963" s="213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</row>
    <row r="964" spans="1:23" ht="19.5" customHeight="1" x14ac:dyDescent="0.3">
      <c r="A964" s="213"/>
      <c r="B964" s="213"/>
      <c r="C964" s="213"/>
      <c r="D964" s="213"/>
      <c r="E964" s="213"/>
      <c r="F964" s="213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</row>
    <row r="965" spans="1:23" ht="19.5" customHeight="1" x14ac:dyDescent="0.3">
      <c r="A965" s="213"/>
      <c r="B965" s="213"/>
      <c r="C965" s="213"/>
      <c r="D965" s="213"/>
      <c r="E965" s="213"/>
      <c r="F965" s="213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</row>
    <row r="966" spans="1:23" ht="19.5" customHeight="1" x14ac:dyDescent="0.3">
      <c r="A966" s="213"/>
      <c r="B966" s="213"/>
      <c r="C966" s="213"/>
      <c r="D966" s="213"/>
      <c r="E966" s="213"/>
      <c r="F966" s="213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</row>
    <row r="967" spans="1:23" ht="19.5" customHeight="1" x14ac:dyDescent="0.3">
      <c r="A967" s="213"/>
      <c r="B967" s="213"/>
      <c r="C967" s="213"/>
      <c r="D967" s="213"/>
      <c r="E967" s="213"/>
      <c r="F967" s="213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</row>
    <row r="968" spans="1:23" ht="19.5" customHeight="1" x14ac:dyDescent="0.3">
      <c r="A968" s="213"/>
      <c r="B968" s="213"/>
      <c r="C968" s="213"/>
      <c r="D968" s="213"/>
      <c r="E968" s="213"/>
      <c r="F968" s="213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</row>
    <row r="969" spans="1:23" ht="19.5" customHeight="1" x14ac:dyDescent="0.3">
      <c r="A969" s="213"/>
      <c r="B969" s="213"/>
      <c r="C969" s="213"/>
      <c r="D969" s="213"/>
      <c r="E969" s="213"/>
      <c r="F969" s="213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</row>
    <row r="970" spans="1:23" ht="19.5" customHeight="1" x14ac:dyDescent="0.3">
      <c r="A970" s="213"/>
      <c r="B970" s="213"/>
      <c r="C970" s="213"/>
      <c r="D970" s="213"/>
      <c r="E970" s="213"/>
      <c r="F970" s="213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</row>
    <row r="971" spans="1:23" ht="19.5" customHeight="1" x14ac:dyDescent="0.3">
      <c r="A971" s="213"/>
      <c r="B971" s="213"/>
      <c r="C971" s="213"/>
      <c r="D971" s="213"/>
      <c r="E971" s="213"/>
      <c r="F971" s="213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</row>
    <row r="972" spans="1:23" ht="19.5" customHeight="1" x14ac:dyDescent="0.3">
      <c r="A972" s="213"/>
      <c r="B972" s="213"/>
      <c r="C972" s="213"/>
      <c r="D972" s="213"/>
      <c r="E972" s="213"/>
      <c r="F972" s="213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</row>
    <row r="973" spans="1:23" ht="19.5" customHeight="1" x14ac:dyDescent="0.3">
      <c r="A973" s="213"/>
      <c r="B973" s="213"/>
      <c r="C973" s="213"/>
      <c r="D973" s="213"/>
      <c r="E973" s="213"/>
      <c r="F973" s="213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</row>
    <row r="974" spans="1:23" ht="19.5" customHeight="1" x14ac:dyDescent="0.3">
      <c r="A974" s="213"/>
      <c r="B974" s="213"/>
      <c r="C974" s="213"/>
      <c r="D974" s="213"/>
      <c r="E974" s="213"/>
      <c r="F974" s="213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</row>
    <row r="975" spans="1:23" ht="19.5" customHeight="1" x14ac:dyDescent="0.3">
      <c r="A975" s="213"/>
      <c r="B975" s="213"/>
      <c r="C975" s="213"/>
      <c r="D975" s="213"/>
      <c r="E975" s="213"/>
      <c r="F975" s="213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</row>
    <row r="976" spans="1:23" ht="19.5" customHeight="1" x14ac:dyDescent="0.3">
      <c r="A976" s="213"/>
      <c r="B976" s="213"/>
      <c r="C976" s="213"/>
      <c r="D976" s="213"/>
      <c r="E976" s="213"/>
      <c r="F976" s="213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</row>
    <row r="977" spans="1:23" ht="19.5" customHeight="1" x14ac:dyDescent="0.3">
      <c r="A977" s="213"/>
      <c r="B977" s="213"/>
      <c r="C977" s="213"/>
      <c r="D977" s="213"/>
      <c r="E977" s="213"/>
      <c r="F977" s="213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</row>
    <row r="978" spans="1:23" ht="19.5" customHeight="1" x14ac:dyDescent="0.3">
      <c r="A978" s="213"/>
      <c r="B978" s="213"/>
      <c r="C978" s="213"/>
      <c r="D978" s="213"/>
      <c r="E978" s="213"/>
      <c r="F978" s="213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</row>
    <row r="979" spans="1:23" ht="19.5" customHeight="1" x14ac:dyDescent="0.3">
      <c r="A979" s="213"/>
      <c r="B979" s="213"/>
      <c r="C979" s="213"/>
      <c r="D979" s="213"/>
      <c r="E979" s="213"/>
      <c r="F979" s="213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</row>
    <row r="980" spans="1:23" ht="19.5" customHeight="1" x14ac:dyDescent="0.3">
      <c r="A980" s="213"/>
      <c r="B980" s="213"/>
      <c r="C980" s="213"/>
      <c r="D980" s="213"/>
      <c r="E980" s="213"/>
      <c r="F980" s="213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</row>
    <row r="981" spans="1:23" ht="19.5" customHeight="1" x14ac:dyDescent="0.3">
      <c r="A981" s="213"/>
      <c r="B981" s="213"/>
      <c r="C981" s="213"/>
      <c r="D981" s="213"/>
      <c r="E981" s="213"/>
      <c r="F981" s="213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</row>
    <row r="982" spans="1:23" ht="19.5" customHeight="1" x14ac:dyDescent="0.3">
      <c r="A982" s="213"/>
      <c r="B982" s="213"/>
      <c r="C982" s="213"/>
      <c r="D982" s="213"/>
      <c r="E982" s="213"/>
      <c r="F982" s="213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</row>
    <row r="983" spans="1:23" ht="19.5" customHeight="1" x14ac:dyDescent="0.3">
      <c r="A983" s="213"/>
      <c r="B983" s="213"/>
      <c r="C983" s="213"/>
      <c r="D983" s="213"/>
      <c r="E983" s="213"/>
      <c r="F983" s="213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</row>
    <row r="984" spans="1:23" ht="19.5" customHeight="1" x14ac:dyDescent="0.3">
      <c r="A984" s="213"/>
      <c r="B984" s="213"/>
      <c r="C984" s="213"/>
      <c r="D984" s="213"/>
      <c r="E984" s="213"/>
      <c r="F984" s="213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</row>
    <row r="985" spans="1:23" ht="19.5" customHeight="1" x14ac:dyDescent="0.3">
      <c r="A985" s="213"/>
      <c r="B985" s="213"/>
      <c r="C985" s="213"/>
      <c r="D985" s="213"/>
      <c r="E985" s="213"/>
      <c r="F985" s="213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</row>
    <row r="986" spans="1:23" ht="19.5" customHeight="1" x14ac:dyDescent="0.3">
      <c r="A986" s="213"/>
      <c r="B986" s="213"/>
      <c r="C986" s="213"/>
      <c r="D986" s="213"/>
      <c r="E986" s="213"/>
      <c r="F986" s="213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</row>
    <row r="987" spans="1:23" ht="19.5" customHeight="1" x14ac:dyDescent="0.3">
      <c r="A987" s="213"/>
      <c r="B987" s="213"/>
      <c r="C987" s="213"/>
      <c r="D987" s="213"/>
      <c r="E987" s="213"/>
      <c r="F987" s="213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</row>
    <row r="988" spans="1:23" ht="19.5" customHeight="1" x14ac:dyDescent="0.3">
      <c r="A988" s="213"/>
      <c r="B988" s="213"/>
      <c r="C988" s="213"/>
      <c r="D988" s="213"/>
      <c r="E988" s="213"/>
      <c r="F988" s="213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</row>
    <row r="989" spans="1:23" ht="19.5" customHeight="1" x14ac:dyDescent="0.3">
      <c r="A989" s="213"/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</row>
    <row r="990" spans="1:23" ht="19.5" customHeight="1" x14ac:dyDescent="0.3">
      <c r="A990" s="213"/>
      <c r="B990" s="213"/>
      <c r="C990" s="213"/>
      <c r="D990" s="213"/>
      <c r="E990" s="213"/>
      <c r="F990" s="213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</row>
    <row r="991" spans="1:23" ht="19.5" customHeight="1" x14ac:dyDescent="0.3">
      <c r="A991" s="213"/>
      <c r="B991" s="213"/>
      <c r="C991" s="213"/>
      <c r="D991" s="213"/>
      <c r="E991" s="213"/>
      <c r="F991" s="213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</row>
    <row r="992" spans="1:23" ht="19.5" customHeight="1" x14ac:dyDescent="0.3">
      <c r="A992" s="213"/>
      <c r="B992" s="213"/>
      <c r="C992" s="213"/>
      <c r="D992" s="213"/>
      <c r="E992" s="213"/>
      <c r="F992" s="213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</row>
    <row r="993" spans="1:23" ht="19.5" customHeight="1" x14ac:dyDescent="0.3">
      <c r="A993" s="213"/>
      <c r="B993" s="213"/>
      <c r="C993" s="213"/>
      <c r="D993" s="213"/>
      <c r="E993" s="213"/>
      <c r="F993" s="213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</row>
    <row r="994" spans="1:23" ht="19.5" customHeight="1" x14ac:dyDescent="0.3">
      <c r="A994" s="213"/>
      <c r="B994" s="213"/>
      <c r="C994" s="213"/>
      <c r="D994" s="213"/>
      <c r="E994" s="213"/>
      <c r="F994" s="213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</row>
    <row r="995" spans="1:23" ht="19.5" customHeight="1" x14ac:dyDescent="0.3">
      <c r="A995" s="213"/>
      <c r="B995" s="213"/>
      <c r="C995" s="213"/>
      <c r="D995" s="213"/>
      <c r="E995" s="213"/>
      <c r="F995" s="213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</row>
    <row r="996" spans="1:23" ht="19.5" customHeight="1" x14ac:dyDescent="0.3">
      <c r="A996" s="213"/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</row>
    <row r="997" spans="1:23" ht="19.5" customHeight="1" x14ac:dyDescent="0.3">
      <c r="A997" s="213"/>
      <c r="B997" s="213"/>
      <c r="C997" s="213"/>
      <c r="D997" s="213"/>
      <c r="E997" s="213"/>
      <c r="F997" s="213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</row>
    <row r="998" spans="1:23" ht="19.5" customHeight="1" x14ac:dyDescent="0.3">
      <c r="A998" s="213"/>
      <c r="B998" s="213"/>
      <c r="C998" s="213"/>
      <c r="D998" s="213"/>
      <c r="E998" s="213"/>
      <c r="F998" s="213"/>
      <c r="G998" s="213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</row>
    <row r="999" spans="1:23" ht="19.5" customHeight="1" x14ac:dyDescent="0.3">
      <c r="A999" s="213"/>
      <c r="B999" s="213"/>
      <c r="C999" s="213"/>
      <c r="D999" s="213"/>
      <c r="E999" s="213"/>
      <c r="F999" s="213"/>
      <c r="G999" s="213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</row>
    <row r="1000" spans="1:23" ht="19.5" customHeight="1" x14ac:dyDescent="0.3">
      <c r="A1000" s="213"/>
      <c r="B1000" s="213"/>
      <c r="C1000" s="213"/>
      <c r="D1000" s="213"/>
      <c r="E1000" s="213"/>
      <c r="F1000" s="213"/>
      <c r="G1000" s="213"/>
      <c r="H1000" s="213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213"/>
      <c r="T1000" s="213"/>
      <c r="U1000" s="213"/>
      <c r="V1000" s="213"/>
      <c r="W1000" s="213"/>
    </row>
  </sheetData>
  <mergeCells count="6">
    <mergeCell ref="B14:B15"/>
    <mergeCell ref="B4:F4"/>
    <mergeCell ref="B6:B7"/>
    <mergeCell ref="B8:B9"/>
    <mergeCell ref="B10:B13"/>
    <mergeCell ref="B2:G3"/>
  </mergeCells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999"/>
  <sheetViews>
    <sheetView showGridLines="0" view="pageBreakPreview" zoomScale="85" zoomScaleNormal="100" zoomScaleSheetLayoutView="85" workbookViewId="0">
      <selection activeCell="G25" sqref="G25"/>
    </sheetView>
  </sheetViews>
  <sheetFormatPr defaultColWidth="14.44140625" defaultRowHeight="15" customHeight="1" x14ac:dyDescent="0.25"/>
  <cols>
    <col min="1" max="2" width="25.88671875" style="282" customWidth="1"/>
    <col min="3" max="4" width="15.88671875" style="282" customWidth="1"/>
    <col min="5" max="5" width="1.88671875" style="282" customWidth="1"/>
    <col min="6" max="25" width="9.109375" style="282" customWidth="1"/>
    <col min="26" max="16384" width="14.44140625" style="282"/>
  </cols>
  <sheetData>
    <row r="1" spans="1:25" ht="24.75" customHeight="1" x14ac:dyDescent="0.25">
      <c r="A1" s="310" t="s">
        <v>152</v>
      </c>
      <c r="B1" s="311"/>
      <c r="C1" s="311"/>
      <c r="D1" s="312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</row>
    <row r="2" spans="1:25" ht="19.5" customHeight="1" x14ac:dyDescent="0.25">
      <c r="A2" s="284" t="s">
        <v>153</v>
      </c>
      <c r="B2" s="283"/>
      <c r="C2" s="285" t="s">
        <v>154</v>
      </c>
      <c r="D2" s="285" t="s">
        <v>155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</row>
    <row r="3" spans="1:25" ht="19.5" customHeight="1" x14ac:dyDescent="0.25">
      <c r="A3" s="286" t="s">
        <v>156</v>
      </c>
      <c r="B3" s="287" t="s">
        <v>157</v>
      </c>
      <c r="C3" s="288">
        <v>6.9199999999999998E-2</v>
      </c>
      <c r="D3" s="289">
        <v>0.1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</row>
    <row r="4" spans="1:25" ht="19.5" customHeight="1" x14ac:dyDescent="0.25">
      <c r="A4" s="290" t="s">
        <v>158</v>
      </c>
      <c r="B4" s="291" t="s">
        <v>159</v>
      </c>
      <c r="C4" s="292">
        <v>6.7999999999999996E-3</v>
      </c>
      <c r="D4" s="292">
        <v>9.7999999999999997E-3</v>
      </c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</row>
    <row r="5" spans="1:25" ht="19.5" customHeight="1" x14ac:dyDescent="0.25">
      <c r="A5" s="290" t="s">
        <v>160</v>
      </c>
      <c r="B5" s="291" t="s">
        <v>161</v>
      </c>
      <c r="C5" s="292">
        <v>5.0000000000000001E-3</v>
      </c>
      <c r="D5" s="292">
        <v>7.1999999999999998E-3</v>
      </c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</row>
    <row r="6" spans="1:25" ht="19.5" customHeight="1" x14ac:dyDescent="0.25">
      <c r="A6" s="293" t="s">
        <v>162</v>
      </c>
      <c r="B6" s="294" t="s">
        <v>163</v>
      </c>
      <c r="C6" s="295">
        <v>1E-3</v>
      </c>
      <c r="D6" s="295">
        <v>1.4E-3</v>
      </c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</row>
    <row r="7" spans="1:25" ht="19.5" customHeight="1" x14ac:dyDescent="0.25">
      <c r="A7" s="296" t="s">
        <v>164</v>
      </c>
      <c r="B7" s="283"/>
      <c r="C7" s="297">
        <f t="shared" ref="C7:D7" si="0">SUM(C3:C6)</f>
        <v>8.2000000000000003E-2</v>
      </c>
      <c r="D7" s="297">
        <f t="shared" si="0"/>
        <v>0.11840000000000001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</row>
    <row r="8" spans="1:25" ht="19.5" customHeight="1" x14ac:dyDescent="0.25">
      <c r="A8" s="284" t="s">
        <v>165</v>
      </c>
      <c r="B8" s="283"/>
      <c r="C8" s="285" t="s">
        <v>154</v>
      </c>
      <c r="D8" s="285" t="s">
        <v>155</v>
      </c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</row>
    <row r="9" spans="1:25" ht="19.5" customHeight="1" x14ac:dyDescent="0.25">
      <c r="A9" s="298" t="s">
        <v>166</v>
      </c>
      <c r="B9" s="299" t="s">
        <v>167</v>
      </c>
      <c r="C9" s="300">
        <f>ROUND(D9/(1+$D$18),4)</f>
        <v>8.3099999999999993E-2</v>
      </c>
      <c r="D9" s="301">
        <v>0.12</v>
      </c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</row>
    <row r="10" spans="1:25" ht="19.5" customHeight="1" x14ac:dyDescent="0.25">
      <c r="A10" s="296" t="s">
        <v>168</v>
      </c>
      <c r="B10" s="283"/>
      <c r="C10" s="297">
        <f t="shared" ref="C10:D10" si="1">SUM(C9)</f>
        <v>8.3099999999999993E-2</v>
      </c>
      <c r="D10" s="297">
        <f t="shared" si="1"/>
        <v>0.12</v>
      </c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</row>
    <row r="11" spans="1:25" ht="19.5" customHeight="1" x14ac:dyDescent="0.25">
      <c r="A11" s="284" t="s">
        <v>169</v>
      </c>
      <c r="B11" s="283"/>
      <c r="C11" s="285" t="s">
        <v>154</v>
      </c>
      <c r="D11" s="285" t="s">
        <v>155</v>
      </c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</row>
    <row r="12" spans="1:25" ht="19.5" customHeight="1" x14ac:dyDescent="0.25">
      <c r="A12" s="286" t="s">
        <v>170</v>
      </c>
      <c r="B12" s="287" t="s">
        <v>171</v>
      </c>
      <c r="C12" s="289">
        <v>1.6500000000000001E-2</v>
      </c>
      <c r="D12" s="288">
        <v>2.3800000000000002E-2</v>
      </c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</row>
    <row r="13" spans="1:25" ht="19.5" customHeight="1" x14ac:dyDescent="0.25">
      <c r="A13" s="302" t="s">
        <v>172</v>
      </c>
      <c r="B13" s="291" t="s">
        <v>173</v>
      </c>
      <c r="C13" s="292">
        <v>7.5999999999999998E-2</v>
      </c>
      <c r="D13" s="303">
        <v>0.10979999999999999</v>
      </c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</row>
    <row r="14" spans="1:25" ht="19.5" customHeight="1" x14ac:dyDescent="0.25">
      <c r="A14" s="293" t="s">
        <v>174</v>
      </c>
      <c r="B14" s="294" t="s">
        <v>175</v>
      </c>
      <c r="C14" s="304">
        <v>0.05</v>
      </c>
      <c r="D14" s="305">
        <v>7.22E-2</v>
      </c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</row>
    <row r="15" spans="1:25" ht="19.5" customHeight="1" x14ac:dyDescent="0.25">
      <c r="A15" s="296" t="s">
        <v>176</v>
      </c>
      <c r="B15" s="283"/>
      <c r="C15" s="297">
        <f t="shared" ref="C15:D15" si="2">SUM(C12:C14)</f>
        <v>0.14250000000000002</v>
      </c>
      <c r="D15" s="297">
        <f t="shared" si="2"/>
        <v>0.20579999999999998</v>
      </c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</row>
    <row r="16" spans="1:25" ht="19.5" customHeight="1" x14ac:dyDescent="0.25">
      <c r="A16" s="306" t="s">
        <v>177</v>
      </c>
      <c r="B16" s="283"/>
      <c r="C16" s="307">
        <f>C15+C10+C7</f>
        <v>0.30760000000000004</v>
      </c>
      <c r="D16" s="307">
        <f>(1+(D3+D9))/(1-(C4+C5+C6+C12+C13+C14))-1</f>
        <v>0.44429975139102629</v>
      </c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</row>
    <row r="17" spans="1:25" ht="19.5" customHeight="1" x14ac:dyDescent="0.25">
      <c r="A17" s="306" t="s">
        <v>178</v>
      </c>
      <c r="B17" s="283"/>
      <c r="C17" s="308">
        <f>1-C16</f>
        <v>0.6923999999999999</v>
      </c>
      <c r="D17" s="309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</row>
    <row r="18" spans="1:25" ht="24.75" customHeight="1" x14ac:dyDescent="0.25">
      <c r="A18" s="310" t="s">
        <v>179</v>
      </c>
      <c r="B18" s="311"/>
      <c r="C18" s="312"/>
      <c r="D18" s="313">
        <f>D16</f>
        <v>0.44429975139102629</v>
      </c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</row>
    <row r="19" spans="1:25" ht="9.75" customHeight="1" x14ac:dyDescent="0.25">
      <c r="A19" s="280"/>
      <c r="B19" s="281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</row>
    <row r="20" spans="1:25" ht="19.5" customHeight="1" x14ac:dyDescent="0.25">
      <c r="A20" s="280"/>
      <c r="B20" s="281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</row>
    <row r="21" spans="1:25" ht="19.5" customHeight="1" x14ac:dyDescent="0.25">
      <c r="A21" s="280"/>
      <c r="B21" s="281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</row>
    <row r="22" spans="1:25" ht="19.5" customHeight="1" x14ac:dyDescent="0.25">
      <c r="A22" s="280"/>
      <c r="B22" s="281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</row>
    <row r="23" spans="1:25" ht="19.5" customHeight="1" x14ac:dyDescent="0.25">
      <c r="A23" s="280"/>
      <c r="B23" s="281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</row>
    <row r="24" spans="1:25" ht="19.5" customHeight="1" x14ac:dyDescent="0.25">
      <c r="A24" s="280"/>
      <c r="B24" s="281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</row>
    <row r="25" spans="1:25" ht="19.5" customHeight="1" x14ac:dyDescent="0.25">
      <c r="A25" s="280"/>
      <c r="B25" s="281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0"/>
      <c r="X25" s="280"/>
      <c r="Y25" s="280"/>
    </row>
    <row r="26" spans="1:25" ht="19.5" customHeight="1" x14ac:dyDescent="0.25">
      <c r="A26" s="280"/>
      <c r="B26" s="281"/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</row>
    <row r="27" spans="1:25" ht="19.5" customHeight="1" x14ac:dyDescent="0.25">
      <c r="A27" s="280"/>
      <c r="B27" s="281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</row>
    <row r="28" spans="1:25" ht="19.5" customHeight="1" x14ac:dyDescent="0.25">
      <c r="A28" s="280"/>
      <c r="B28" s="281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</row>
    <row r="29" spans="1:25" ht="19.5" customHeight="1" x14ac:dyDescent="0.25">
      <c r="A29" s="280"/>
      <c r="B29" s="281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</row>
    <row r="30" spans="1:25" ht="19.5" customHeight="1" x14ac:dyDescent="0.25">
      <c r="A30" s="280"/>
      <c r="B30" s="281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280"/>
    </row>
    <row r="31" spans="1:25" ht="19.5" customHeight="1" x14ac:dyDescent="0.25">
      <c r="A31" s="280"/>
      <c r="B31" s="281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</row>
    <row r="32" spans="1:25" ht="19.5" customHeight="1" x14ac:dyDescent="0.25">
      <c r="A32" s="280"/>
      <c r="B32" s="281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</row>
    <row r="33" spans="1:25" ht="19.5" customHeight="1" x14ac:dyDescent="0.25">
      <c r="A33" s="280"/>
      <c r="B33" s="281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</row>
    <row r="34" spans="1:25" ht="19.5" customHeight="1" x14ac:dyDescent="0.25">
      <c r="A34" s="280"/>
      <c r="B34" s="281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</row>
    <row r="35" spans="1:25" ht="19.5" customHeight="1" x14ac:dyDescent="0.25">
      <c r="A35" s="280"/>
      <c r="B35" s="281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</row>
    <row r="36" spans="1:25" ht="19.5" customHeight="1" x14ac:dyDescent="0.25">
      <c r="A36" s="280"/>
      <c r="B36" s="281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</row>
    <row r="37" spans="1:25" ht="19.5" customHeight="1" x14ac:dyDescent="0.25">
      <c r="A37" s="280"/>
      <c r="B37" s="281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</row>
    <row r="38" spans="1:25" ht="19.5" customHeight="1" x14ac:dyDescent="0.25">
      <c r="A38" s="280"/>
      <c r="B38" s="281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</row>
    <row r="39" spans="1:25" ht="19.5" customHeight="1" x14ac:dyDescent="0.25">
      <c r="A39" s="280"/>
      <c r="B39" s="281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</row>
    <row r="40" spans="1:25" ht="19.5" customHeight="1" x14ac:dyDescent="0.25">
      <c r="A40" s="280"/>
      <c r="B40" s="281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</row>
    <row r="41" spans="1:25" ht="19.5" customHeight="1" x14ac:dyDescent="0.25">
      <c r="A41" s="280"/>
      <c r="B41" s="281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</row>
    <row r="42" spans="1:25" ht="19.5" customHeight="1" x14ac:dyDescent="0.25">
      <c r="A42" s="280"/>
      <c r="B42" s="281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</row>
    <row r="43" spans="1:25" ht="19.5" customHeight="1" x14ac:dyDescent="0.25">
      <c r="A43" s="280"/>
      <c r="B43" s="281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</row>
    <row r="44" spans="1:25" ht="19.5" customHeight="1" x14ac:dyDescent="0.25">
      <c r="A44" s="280"/>
      <c r="B44" s="281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</row>
    <row r="45" spans="1:25" ht="19.5" customHeight="1" x14ac:dyDescent="0.25">
      <c r="A45" s="280"/>
      <c r="B45" s="281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</row>
    <row r="46" spans="1:25" ht="19.5" customHeight="1" x14ac:dyDescent="0.25">
      <c r="A46" s="280"/>
      <c r="B46" s="281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</row>
    <row r="47" spans="1:25" ht="19.5" customHeight="1" x14ac:dyDescent="0.25">
      <c r="A47" s="280"/>
      <c r="B47" s="281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</row>
    <row r="48" spans="1:25" ht="19.5" customHeight="1" x14ac:dyDescent="0.25">
      <c r="A48" s="280"/>
      <c r="B48" s="281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</row>
    <row r="49" spans="1:25" ht="19.5" customHeight="1" x14ac:dyDescent="0.25">
      <c r="A49" s="280"/>
      <c r="B49" s="281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</row>
    <row r="50" spans="1:25" ht="19.5" customHeight="1" x14ac:dyDescent="0.25">
      <c r="A50" s="280"/>
      <c r="B50" s="281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</row>
    <row r="51" spans="1:25" ht="19.5" customHeight="1" x14ac:dyDescent="0.25">
      <c r="A51" s="280"/>
      <c r="B51" s="281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</row>
    <row r="52" spans="1:25" ht="19.5" customHeight="1" x14ac:dyDescent="0.25">
      <c r="A52" s="280"/>
      <c r="B52" s="281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</row>
    <row r="53" spans="1:25" ht="19.5" customHeight="1" x14ac:dyDescent="0.25">
      <c r="A53" s="280"/>
      <c r="B53" s="281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</row>
    <row r="54" spans="1:25" ht="19.5" customHeight="1" x14ac:dyDescent="0.25">
      <c r="A54" s="280"/>
      <c r="B54" s="281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</row>
    <row r="55" spans="1:25" ht="19.5" customHeight="1" x14ac:dyDescent="0.25">
      <c r="A55" s="280"/>
      <c r="B55" s="281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</row>
    <row r="56" spans="1:25" ht="19.5" customHeight="1" x14ac:dyDescent="0.25">
      <c r="A56" s="280"/>
      <c r="B56" s="281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</row>
    <row r="57" spans="1:25" ht="19.5" customHeight="1" x14ac:dyDescent="0.25">
      <c r="A57" s="280"/>
      <c r="B57" s="281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</row>
    <row r="58" spans="1:25" ht="19.5" customHeight="1" x14ac:dyDescent="0.25">
      <c r="A58" s="280"/>
      <c r="B58" s="281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</row>
    <row r="59" spans="1:25" ht="19.5" customHeight="1" x14ac:dyDescent="0.25">
      <c r="A59" s="280"/>
      <c r="B59" s="281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</row>
    <row r="60" spans="1:25" ht="19.5" customHeight="1" x14ac:dyDescent="0.25">
      <c r="A60" s="280"/>
      <c r="B60" s="281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</row>
    <row r="61" spans="1:25" ht="19.5" customHeight="1" x14ac:dyDescent="0.25">
      <c r="A61" s="280"/>
      <c r="B61" s="281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</row>
    <row r="62" spans="1:25" ht="19.5" customHeight="1" x14ac:dyDescent="0.25">
      <c r="A62" s="280"/>
      <c r="B62" s="281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</row>
    <row r="63" spans="1:25" ht="19.5" customHeight="1" x14ac:dyDescent="0.25">
      <c r="A63" s="280"/>
      <c r="B63" s="281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</row>
    <row r="64" spans="1:25" ht="19.5" customHeight="1" x14ac:dyDescent="0.25">
      <c r="A64" s="280"/>
      <c r="B64" s="281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</row>
    <row r="65" spans="1:25" ht="19.5" customHeight="1" x14ac:dyDescent="0.25">
      <c r="A65" s="280"/>
      <c r="B65" s="281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</row>
    <row r="66" spans="1:25" ht="19.5" customHeight="1" x14ac:dyDescent="0.25">
      <c r="A66" s="280"/>
      <c r="B66" s="281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</row>
    <row r="67" spans="1:25" ht="19.5" customHeight="1" x14ac:dyDescent="0.25">
      <c r="A67" s="280"/>
      <c r="B67" s="281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</row>
    <row r="68" spans="1:25" ht="19.5" customHeight="1" x14ac:dyDescent="0.25">
      <c r="A68" s="280"/>
      <c r="B68" s="281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</row>
    <row r="69" spans="1:25" ht="19.5" customHeight="1" x14ac:dyDescent="0.25">
      <c r="A69" s="280"/>
      <c r="B69" s="281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</row>
    <row r="70" spans="1:25" ht="19.5" customHeight="1" x14ac:dyDescent="0.25">
      <c r="A70" s="280"/>
      <c r="B70" s="281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</row>
    <row r="71" spans="1:25" ht="19.5" customHeight="1" x14ac:dyDescent="0.25">
      <c r="A71" s="280"/>
      <c r="B71" s="281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</row>
    <row r="72" spans="1:25" ht="19.5" customHeight="1" x14ac:dyDescent="0.25">
      <c r="A72" s="280"/>
      <c r="B72" s="281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</row>
    <row r="73" spans="1:25" ht="19.5" customHeight="1" x14ac:dyDescent="0.25">
      <c r="A73" s="280"/>
      <c r="B73" s="281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</row>
    <row r="74" spans="1:25" ht="19.5" customHeight="1" x14ac:dyDescent="0.25">
      <c r="A74" s="280"/>
      <c r="B74" s="281"/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</row>
    <row r="75" spans="1:25" ht="19.5" customHeight="1" x14ac:dyDescent="0.25">
      <c r="A75" s="280"/>
      <c r="B75" s="281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</row>
    <row r="76" spans="1:25" ht="19.5" customHeight="1" x14ac:dyDescent="0.25">
      <c r="A76" s="280"/>
      <c r="B76" s="281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</row>
    <row r="77" spans="1:25" ht="19.5" customHeight="1" x14ac:dyDescent="0.25">
      <c r="A77" s="280"/>
      <c r="B77" s="281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</row>
    <row r="78" spans="1:25" ht="19.5" customHeight="1" x14ac:dyDescent="0.25">
      <c r="A78" s="280"/>
      <c r="B78" s="281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</row>
    <row r="79" spans="1:25" ht="19.5" customHeight="1" x14ac:dyDescent="0.25">
      <c r="A79" s="280"/>
      <c r="B79" s="281"/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</row>
    <row r="80" spans="1:25" ht="19.5" customHeight="1" x14ac:dyDescent="0.25">
      <c r="A80" s="280"/>
      <c r="B80" s="281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  <c r="W80" s="280"/>
      <c r="X80" s="280"/>
      <c r="Y80" s="280"/>
    </row>
    <row r="81" spans="1:25" ht="19.5" customHeight="1" x14ac:dyDescent="0.25">
      <c r="A81" s="280"/>
      <c r="B81" s="281"/>
      <c r="C81" s="280"/>
      <c r="D81" s="280"/>
      <c r="E81" s="280"/>
      <c r="F81" s="280"/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80"/>
      <c r="S81" s="280"/>
      <c r="T81" s="280"/>
      <c r="U81" s="280"/>
      <c r="V81" s="280"/>
      <c r="W81" s="280"/>
      <c r="X81" s="280"/>
      <c r="Y81" s="280"/>
    </row>
    <row r="82" spans="1:25" ht="19.5" customHeight="1" x14ac:dyDescent="0.25">
      <c r="A82" s="280"/>
      <c r="B82" s="281"/>
      <c r="C82" s="280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</row>
    <row r="83" spans="1:25" ht="19.5" customHeight="1" x14ac:dyDescent="0.25">
      <c r="A83" s="280"/>
      <c r="B83" s="281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</row>
    <row r="84" spans="1:25" ht="19.5" customHeight="1" x14ac:dyDescent="0.25">
      <c r="A84" s="280"/>
      <c r="B84" s="281"/>
      <c r="C84" s="280"/>
      <c r="D84" s="280"/>
      <c r="E84" s="280"/>
      <c r="F84" s="280"/>
      <c r="G84" s="280"/>
      <c r="H84" s="280"/>
      <c r="I84" s="280"/>
      <c r="J84" s="280"/>
      <c r="K84" s="280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</row>
    <row r="85" spans="1:25" ht="19.5" customHeight="1" x14ac:dyDescent="0.25">
      <c r="A85" s="280"/>
      <c r="B85" s="281"/>
      <c r="C85" s="280"/>
      <c r="D85" s="280"/>
      <c r="E85" s="280"/>
      <c r="F85" s="280"/>
      <c r="G85" s="280"/>
      <c r="H85" s="280"/>
      <c r="I85" s="280"/>
      <c r="J85" s="280"/>
      <c r="K85" s="280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</row>
    <row r="86" spans="1:25" ht="19.5" customHeight="1" x14ac:dyDescent="0.25">
      <c r="A86" s="280"/>
      <c r="B86" s="281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</row>
    <row r="87" spans="1:25" ht="19.5" customHeight="1" x14ac:dyDescent="0.25">
      <c r="A87" s="280"/>
      <c r="B87" s="281"/>
      <c r="C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</row>
    <row r="88" spans="1:25" ht="19.5" customHeight="1" x14ac:dyDescent="0.25">
      <c r="A88" s="280"/>
      <c r="B88" s="281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</row>
    <row r="89" spans="1:25" ht="19.5" customHeight="1" x14ac:dyDescent="0.25">
      <c r="A89" s="280"/>
      <c r="B89" s="281"/>
      <c r="C89" s="280"/>
      <c r="D89" s="280"/>
      <c r="E89" s="280"/>
      <c r="F89" s="280"/>
      <c r="G89" s="280"/>
      <c r="H89" s="280"/>
      <c r="I89" s="280"/>
      <c r="J89" s="280"/>
      <c r="K89" s="280"/>
      <c r="L89" s="280"/>
      <c r="M89" s="280"/>
      <c r="N89" s="280"/>
      <c r="O89" s="280"/>
      <c r="P89" s="280"/>
      <c r="Q89" s="280"/>
      <c r="R89" s="280"/>
      <c r="S89" s="280"/>
      <c r="T89" s="280"/>
      <c r="U89" s="280"/>
      <c r="V89" s="280"/>
      <c r="W89" s="280"/>
      <c r="X89" s="280"/>
      <c r="Y89" s="280"/>
    </row>
    <row r="90" spans="1:25" ht="19.5" customHeight="1" x14ac:dyDescent="0.25">
      <c r="A90" s="280"/>
      <c r="B90" s="281"/>
      <c r="C90" s="280"/>
      <c r="D90" s="280"/>
      <c r="E90" s="280"/>
      <c r="F90" s="280"/>
      <c r="G90" s="280"/>
      <c r="H90" s="280"/>
      <c r="I90" s="280"/>
      <c r="J90" s="280"/>
      <c r="K90" s="280"/>
      <c r="L90" s="280"/>
      <c r="M90" s="280"/>
      <c r="N90" s="280"/>
      <c r="O90" s="280"/>
      <c r="P90" s="280"/>
      <c r="Q90" s="280"/>
      <c r="R90" s="280"/>
      <c r="S90" s="280"/>
      <c r="T90" s="280"/>
      <c r="U90" s="280"/>
      <c r="V90" s="280"/>
      <c r="W90" s="280"/>
      <c r="X90" s="280"/>
      <c r="Y90" s="280"/>
    </row>
    <row r="91" spans="1:25" ht="19.5" customHeight="1" x14ac:dyDescent="0.25">
      <c r="A91" s="280"/>
      <c r="B91" s="281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  <c r="U91" s="280"/>
      <c r="V91" s="280"/>
      <c r="W91" s="280"/>
      <c r="X91" s="280"/>
      <c r="Y91" s="280"/>
    </row>
    <row r="92" spans="1:25" ht="19.5" customHeight="1" x14ac:dyDescent="0.25">
      <c r="A92" s="280"/>
      <c r="B92" s="281"/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  <c r="U92" s="280"/>
      <c r="V92" s="280"/>
      <c r="W92" s="280"/>
      <c r="X92" s="280"/>
      <c r="Y92" s="280"/>
    </row>
    <row r="93" spans="1:25" ht="19.5" customHeight="1" x14ac:dyDescent="0.25">
      <c r="A93" s="280"/>
      <c r="B93" s="281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</row>
    <row r="94" spans="1:25" ht="19.5" customHeight="1" x14ac:dyDescent="0.25">
      <c r="A94" s="280"/>
      <c r="B94" s="281"/>
      <c r="C94" s="280"/>
      <c r="D94" s="280"/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  <c r="U94" s="280"/>
      <c r="V94" s="280"/>
      <c r="W94" s="280"/>
      <c r="X94" s="280"/>
      <c r="Y94" s="280"/>
    </row>
    <row r="95" spans="1:25" ht="19.5" customHeight="1" x14ac:dyDescent="0.25">
      <c r="A95" s="280"/>
      <c r="B95" s="281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</row>
    <row r="96" spans="1:25" ht="19.5" customHeight="1" x14ac:dyDescent="0.25">
      <c r="A96" s="280"/>
      <c r="B96" s="281"/>
      <c r="C96" s="280"/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</row>
    <row r="97" spans="1:25" ht="19.5" customHeight="1" x14ac:dyDescent="0.25">
      <c r="A97" s="280"/>
      <c r="B97" s="281"/>
      <c r="C97" s="280"/>
      <c r="D97" s="280"/>
      <c r="E97" s="280"/>
      <c r="F97" s="280"/>
      <c r="G97" s="280"/>
      <c r="H97" s="280"/>
      <c r="I97" s="280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  <c r="X97" s="280"/>
      <c r="Y97" s="280"/>
    </row>
    <row r="98" spans="1:25" ht="19.5" customHeight="1" x14ac:dyDescent="0.25">
      <c r="A98" s="280"/>
      <c r="B98" s="281"/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  <c r="S98" s="280"/>
      <c r="T98" s="280"/>
      <c r="U98" s="280"/>
      <c r="V98" s="280"/>
      <c r="W98" s="280"/>
      <c r="X98" s="280"/>
      <c r="Y98" s="280"/>
    </row>
    <row r="99" spans="1:25" ht="19.5" customHeight="1" x14ac:dyDescent="0.25">
      <c r="A99" s="280"/>
      <c r="B99" s="281"/>
      <c r="C99" s="280"/>
      <c r="D99" s="280"/>
      <c r="E99" s="280"/>
      <c r="F99" s="280"/>
      <c r="G99" s="280"/>
      <c r="H99" s="280"/>
      <c r="I99" s="280"/>
      <c r="J99" s="280"/>
      <c r="K99" s="280"/>
      <c r="L99" s="280"/>
      <c r="M99" s="280"/>
      <c r="N99" s="280"/>
      <c r="O99" s="280"/>
      <c r="P99" s="280"/>
      <c r="Q99" s="280"/>
      <c r="R99" s="280"/>
      <c r="S99" s="280"/>
      <c r="T99" s="280"/>
      <c r="U99" s="280"/>
      <c r="V99" s="280"/>
      <c r="W99" s="280"/>
      <c r="X99" s="280"/>
      <c r="Y99" s="280"/>
    </row>
    <row r="100" spans="1:25" ht="19.5" customHeight="1" x14ac:dyDescent="0.25">
      <c r="A100" s="280"/>
      <c r="B100" s="281"/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</row>
    <row r="101" spans="1:25" ht="19.5" customHeight="1" x14ac:dyDescent="0.25">
      <c r="A101" s="280"/>
      <c r="B101" s="281"/>
      <c r="C101" s="280"/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</row>
    <row r="102" spans="1:25" ht="19.5" customHeight="1" x14ac:dyDescent="0.25">
      <c r="A102" s="280"/>
      <c r="B102" s="281"/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</row>
    <row r="103" spans="1:25" ht="19.5" customHeight="1" x14ac:dyDescent="0.25">
      <c r="A103" s="280"/>
      <c r="B103" s="281"/>
      <c r="C103" s="280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</row>
    <row r="104" spans="1:25" ht="19.5" customHeight="1" x14ac:dyDescent="0.25">
      <c r="A104" s="280"/>
      <c r="B104" s="281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</row>
    <row r="105" spans="1:25" ht="19.5" customHeight="1" x14ac:dyDescent="0.25">
      <c r="A105" s="280"/>
      <c r="B105" s="281"/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280"/>
      <c r="T105" s="280"/>
      <c r="U105" s="280"/>
      <c r="V105" s="280"/>
      <c r="W105" s="280"/>
      <c r="X105" s="280"/>
      <c r="Y105" s="280"/>
    </row>
    <row r="106" spans="1:25" ht="19.5" customHeight="1" x14ac:dyDescent="0.25">
      <c r="A106" s="280"/>
      <c r="B106" s="281"/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</row>
    <row r="107" spans="1:25" ht="19.5" customHeight="1" x14ac:dyDescent="0.25">
      <c r="A107" s="280"/>
      <c r="B107" s="281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</row>
    <row r="108" spans="1:25" ht="19.5" customHeight="1" x14ac:dyDescent="0.25">
      <c r="A108" s="280"/>
      <c r="B108" s="281"/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</row>
    <row r="109" spans="1:25" ht="19.5" customHeight="1" x14ac:dyDescent="0.25">
      <c r="A109" s="280"/>
      <c r="B109" s="281"/>
      <c r="C109" s="280"/>
      <c r="D109" s="280"/>
      <c r="E109" s="280"/>
      <c r="F109" s="280"/>
      <c r="G109" s="280"/>
      <c r="H109" s="280"/>
      <c r="I109" s="280"/>
      <c r="J109" s="280"/>
      <c r="K109" s="280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</row>
    <row r="110" spans="1:25" ht="19.5" customHeight="1" x14ac:dyDescent="0.25">
      <c r="A110" s="280"/>
      <c r="B110" s="281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</row>
    <row r="111" spans="1:25" ht="19.5" customHeight="1" x14ac:dyDescent="0.25">
      <c r="A111" s="280"/>
      <c r="B111" s="281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</row>
    <row r="112" spans="1:25" ht="19.5" customHeight="1" x14ac:dyDescent="0.25">
      <c r="A112" s="280"/>
      <c r="B112" s="281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</row>
    <row r="113" spans="1:25" ht="19.5" customHeight="1" x14ac:dyDescent="0.25">
      <c r="A113" s="280"/>
      <c r="B113" s="281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</row>
    <row r="114" spans="1:25" ht="19.5" customHeight="1" x14ac:dyDescent="0.25">
      <c r="A114" s="280"/>
      <c r="B114" s="281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</row>
    <row r="115" spans="1:25" ht="19.5" customHeight="1" x14ac:dyDescent="0.25">
      <c r="A115" s="280"/>
      <c r="B115" s="281"/>
      <c r="C115" s="280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280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</row>
    <row r="116" spans="1:25" ht="19.5" customHeight="1" x14ac:dyDescent="0.25">
      <c r="A116" s="280"/>
      <c r="B116" s="281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</row>
    <row r="117" spans="1:25" ht="19.5" customHeight="1" x14ac:dyDescent="0.25">
      <c r="A117" s="280"/>
      <c r="B117" s="281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</row>
    <row r="118" spans="1:25" ht="19.5" customHeight="1" x14ac:dyDescent="0.25">
      <c r="A118" s="280"/>
      <c r="B118" s="281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</row>
    <row r="119" spans="1:25" ht="19.5" customHeight="1" x14ac:dyDescent="0.25">
      <c r="A119" s="280"/>
      <c r="B119" s="281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</row>
    <row r="120" spans="1:25" ht="19.5" customHeight="1" x14ac:dyDescent="0.25">
      <c r="A120" s="280"/>
      <c r="B120" s="281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</row>
    <row r="121" spans="1:25" ht="19.5" customHeight="1" x14ac:dyDescent="0.25">
      <c r="A121" s="280"/>
      <c r="B121" s="281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</row>
    <row r="122" spans="1:25" ht="19.5" customHeight="1" x14ac:dyDescent="0.25">
      <c r="A122" s="280"/>
      <c r="B122" s="281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</row>
    <row r="123" spans="1:25" ht="19.5" customHeight="1" x14ac:dyDescent="0.25">
      <c r="A123" s="280"/>
      <c r="B123" s="281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0"/>
    </row>
    <row r="124" spans="1:25" ht="19.5" customHeight="1" x14ac:dyDescent="0.25">
      <c r="A124" s="280"/>
      <c r="B124" s="281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</row>
    <row r="125" spans="1:25" ht="19.5" customHeight="1" x14ac:dyDescent="0.25">
      <c r="A125" s="280"/>
      <c r="B125" s="281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</row>
    <row r="126" spans="1:25" ht="19.5" customHeight="1" x14ac:dyDescent="0.25">
      <c r="A126" s="280"/>
      <c r="B126" s="281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</row>
    <row r="127" spans="1:25" ht="19.5" customHeight="1" x14ac:dyDescent="0.25">
      <c r="A127" s="280"/>
      <c r="B127" s="281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</row>
    <row r="128" spans="1:25" ht="19.5" customHeight="1" x14ac:dyDescent="0.25">
      <c r="A128" s="280"/>
      <c r="B128" s="281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</row>
    <row r="129" spans="1:25" ht="19.5" customHeight="1" x14ac:dyDescent="0.25">
      <c r="A129" s="280"/>
      <c r="B129" s="281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  <c r="Y129" s="280"/>
    </row>
    <row r="130" spans="1:25" ht="19.5" customHeight="1" x14ac:dyDescent="0.25">
      <c r="A130" s="280"/>
      <c r="B130" s="281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</row>
    <row r="131" spans="1:25" ht="19.5" customHeight="1" x14ac:dyDescent="0.25">
      <c r="A131" s="280"/>
      <c r="B131" s="281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</row>
    <row r="132" spans="1:25" ht="19.5" customHeight="1" x14ac:dyDescent="0.25">
      <c r="A132" s="280"/>
      <c r="B132" s="281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</row>
    <row r="133" spans="1:25" ht="19.5" customHeight="1" x14ac:dyDescent="0.25">
      <c r="A133" s="280"/>
      <c r="B133" s="281"/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</row>
    <row r="134" spans="1:25" ht="19.5" customHeight="1" x14ac:dyDescent="0.25">
      <c r="A134" s="280"/>
      <c r="B134" s="281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</row>
    <row r="135" spans="1:25" ht="19.5" customHeight="1" x14ac:dyDescent="0.25">
      <c r="A135" s="280"/>
      <c r="B135" s="281"/>
      <c r="C135" s="280"/>
      <c r="D135" s="280"/>
      <c r="E135" s="280"/>
      <c r="F135" s="280"/>
      <c r="G135" s="280"/>
      <c r="H135" s="280"/>
      <c r="I135" s="280"/>
      <c r="J135" s="280"/>
      <c r="K135" s="280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</row>
    <row r="136" spans="1:25" ht="19.5" customHeight="1" x14ac:dyDescent="0.25">
      <c r="A136" s="280"/>
      <c r="B136" s="281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</row>
    <row r="137" spans="1:25" ht="19.5" customHeight="1" x14ac:dyDescent="0.25">
      <c r="A137" s="280"/>
      <c r="B137" s="281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</row>
    <row r="138" spans="1:25" ht="19.5" customHeight="1" x14ac:dyDescent="0.25">
      <c r="A138" s="280"/>
      <c r="B138" s="281"/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0"/>
      <c r="Y138" s="280"/>
    </row>
    <row r="139" spans="1:25" ht="19.5" customHeight="1" x14ac:dyDescent="0.25">
      <c r="A139" s="280"/>
      <c r="B139" s="281"/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  <c r="R139" s="280"/>
      <c r="S139" s="280"/>
      <c r="T139" s="280"/>
      <c r="U139" s="280"/>
      <c r="V139" s="280"/>
      <c r="W139" s="280"/>
      <c r="X139" s="280"/>
      <c r="Y139" s="280"/>
    </row>
    <row r="140" spans="1:25" ht="19.5" customHeight="1" x14ac:dyDescent="0.25">
      <c r="A140" s="280"/>
      <c r="B140" s="281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</row>
    <row r="141" spans="1:25" ht="19.5" customHeight="1" x14ac:dyDescent="0.25">
      <c r="A141" s="280"/>
      <c r="B141" s="281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</row>
    <row r="142" spans="1:25" ht="19.5" customHeight="1" x14ac:dyDescent="0.25">
      <c r="A142" s="280"/>
      <c r="B142" s="281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</row>
    <row r="143" spans="1:25" ht="19.5" customHeight="1" x14ac:dyDescent="0.25">
      <c r="A143" s="280"/>
      <c r="B143" s="281"/>
      <c r="C143" s="280"/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</row>
    <row r="144" spans="1:25" ht="19.5" customHeight="1" x14ac:dyDescent="0.25">
      <c r="A144" s="280"/>
      <c r="B144" s="281"/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</row>
    <row r="145" spans="1:25" ht="19.5" customHeight="1" x14ac:dyDescent="0.25">
      <c r="A145" s="280"/>
      <c r="B145" s="281"/>
      <c r="C145" s="280"/>
      <c r="D145" s="280"/>
      <c r="E145" s="280"/>
      <c r="F145" s="280"/>
      <c r="G145" s="280"/>
      <c r="H145" s="280"/>
      <c r="I145" s="280"/>
      <c r="J145" s="280"/>
      <c r="K145" s="280"/>
      <c r="L145" s="280"/>
      <c r="M145" s="280"/>
      <c r="N145" s="280"/>
      <c r="O145" s="280"/>
      <c r="P145" s="280"/>
      <c r="Q145" s="280"/>
      <c r="R145" s="280"/>
      <c r="S145" s="280"/>
      <c r="T145" s="280"/>
      <c r="U145" s="280"/>
      <c r="V145" s="280"/>
      <c r="W145" s="280"/>
      <c r="X145" s="280"/>
      <c r="Y145" s="280"/>
    </row>
    <row r="146" spans="1:25" ht="19.5" customHeight="1" x14ac:dyDescent="0.25">
      <c r="A146" s="280"/>
      <c r="B146" s="281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  <c r="Y146" s="280"/>
    </row>
    <row r="147" spans="1:25" ht="19.5" customHeight="1" x14ac:dyDescent="0.25">
      <c r="A147" s="280"/>
      <c r="B147" s="281"/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0"/>
      <c r="Y147" s="280"/>
    </row>
    <row r="148" spans="1:25" ht="19.5" customHeight="1" x14ac:dyDescent="0.25">
      <c r="A148" s="280"/>
      <c r="B148" s="281"/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</row>
    <row r="149" spans="1:25" ht="19.5" customHeight="1" x14ac:dyDescent="0.25">
      <c r="A149" s="280"/>
      <c r="B149" s="281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</row>
    <row r="150" spans="1:25" ht="19.5" customHeight="1" x14ac:dyDescent="0.25">
      <c r="A150" s="280"/>
      <c r="B150" s="281"/>
      <c r="C150" s="280"/>
      <c r="D150" s="280"/>
      <c r="E150" s="280"/>
      <c r="F150" s="280"/>
      <c r="G150" s="280"/>
      <c r="H150" s="280"/>
      <c r="I150" s="280"/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</row>
    <row r="151" spans="1:25" ht="19.5" customHeight="1" x14ac:dyDescent="0.25">
      <c r="A151" s="280"/>
      <c r="B151" s="281"/>
      <c r="C151" s="280"/>
      <c r="D151" s="280"/>
      <c r="E151" s="280"/>
      <c r="F151" s="280"/>
      <c r="G151" s="280"/>
      <c r="H151" s="280"/>
      <c r="I151" s="280"/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</row>
    <row r="152" spans="1:25" ht="19.5" customHeight="1" x14ac:dyDescent="0.25">
      <c r="A152" s="280"/>
      <c r="B152" s="281"/>
      <c r="C152" s="280"/>
      <c r="D152" s="280"/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</row>
    <row r="153" spans="1:25" ht="19.5" customHeight="1" x14ac:dyDescent="0.25">
      <c r="A153" s="280"/>
      <c r="B153" s="281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V153" s="280"/>
      <c r="W153" s="280"/>
      <c r="X153" s="280"/>
      <c r="Y153" s="280"/>
    </row>
    <row r="154" spans="1:25" ht="19.5" customHeight="1" x14ac:dyDescent="0.25">
      <c r="A154" s="280"/>
      <c r="B154" s="281"/>
      <c r="C154" s="280"/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  <c r="T154" s="280"/>
      <c r="U154" s="280"/>
      <c r="V154" s="280"/>
      <c r="W154" s="280"/>
      <c r="X154" s="280"/>
      <c r="Y154" s="280"/>
    </row>
    <row r="155" spans="1:25" ht="19.5" customHeight="1" x14ac:dyDescent="0.25">
      <c r="A155" s="280"/>
      <c r="B155" s="281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  <c r="O155" s="280"/>
      <c r="P155" s="280"/>
      <c r="Q155" s="280"/>
      <c r="R155" s="280"/>
      <c r="S155" s="280"/>
      <c r="T155" s="280"/>
      <c r="U155" s="280"/>
      <c r="V155" s="280"/>
      <c r="W155" s="280"/>
      <c r="X155" s="280"/>
      <c r="Y155" s="280"/>
    </row>
    <row r="156" spans="1:25" ht="19.5" customHeight="1" x14ac:dyDescent="0.25">
      <c r="A156" s="280"/>
      <c r="B156" s="281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280"/>
      <c r="O156" s="280"/>
      <c r="P156" s="280"/>
      <c r="Q156" s="280"/>
      <c r="R156" s="280"/>
      <c r="S156" s="280"/>
      <c r="T156" s="280"/>
      <c r="U156" s="280"/>
      <c r="V156" s="280"/>
      <c r="W156" s="280"/>
      <c r="X156" s="280"/>
      <c r="Y156" s="280"/>
    </row>
    <row r="157" spans="1:25" ht="19.5" customHeight="1" x14ac:dyDescent="0.25">
      <c r="A157" s="280"/>
      <c r="B157" s="281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  <c r="T157" s="280"/>
      <c r="U157" s="280"/>
      <c r="V157" s="280"/>
      <c r="W157" s="280"/>
      <c r="X157" s="280"/>
      <c r="Y157" s="280"/>
    </row>
    <row r="158" spans="1:25" ht="19.5" customHeight="1" x14ac:dyDescent="0.25">
      <c r="A158" s="280"/>
      <c r="B158" s="281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  <c r="Y158" s="280"/>
    </row>
    <row r="159" spans="1:25" ht="19.5" customHeight="1" x14ac:dyDescent="0.25">
      <c r="A159" s="280"/>
      <c r="B159" s="281"/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</row>
    <row r="160" spans="1:25" ht="19.5" customHeight="1" x14ac:dyDescent="0.25">
      <c r="A160" s="280"/>
      <c r="B160" s="281"/>
      <c r="C160" s="280"/>
      <c r="D160" s="280"/>
      <c r="E160" s="280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280"/>
      <c r="T160" s="280"/>
      <c r="U160" s="280"/>
      <c r="V160" s="280"/>
      <c r="W160" s="280"/>
      <c r="X160" s="280"/>
      <c r="Y160" s="280"/>
    </row>
    <row r="161" spans="1:25" ht="19.5" customHeight="1" x14ac:dyDescent="0.25">
      <c r="A161" s="280"/>
      <c r="B161" s="281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  <c r="Y161" s="280"/>
    </row>
    <row r="162" spans="1:25" ht="19.5" customHeight="1" x14ac:dyDescent="0.25">
      <c r="A162" s="280"/>
      <c r="B162" s="281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</row>
    <row r="163" spans="1:25" ht="19.5" customHeight="1" x14ac:dyDescent="0.25">
      <c r="A163" s="280"/>
      <c r="B163" s="281"/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  <c r="Y163" s="280"/>
    </row>
    <row r="164" spans="1:25" ht="19.5" customHeight="1" x14ac:dyDescent="0.25">
      <c r="A164" s="280"/>
      <c r="B164" s="281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</row>
    <row r="165" spans="1:25" ht="19.5" customHeight="1" x14ac:dyDescent="0.25">
      <c r="A165" s="280"/>
      <c r="B165" s="281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</row>
    <row r="166" spans="1:25" ht="19.5" customHeight="1" x14ac:dyDescent="0.25">
      <c r="A166" s="280"/>
      <c r="B166" s="281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</row>
    <row r="167" spans="1:25" ht="19.5" customHeight="1" x14ac:dyDescent="0.25">
      <c r="A167" s="280"/>
      <c r="B167" s="281"/>
      <c r="C167" s="280"/>
      <c r="D167" s="280"/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</row>
    <row r="168" spans="1:25" ht="19.5" customHeight="1" x14ac:dyDescent="0.25">
      <c r="A168" s="280"/>
      <c r="B168" s="281"/>
      <c r="C168" s="280"/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</row>
    <row r="169" spans="1:25" ht="19.5" customHeight="1" x14ac:dyDescent="0.25">
      <c r="A169" s="280"/>
      <c r="B169" s="281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  <c r="Y169" s="280"/>
    </row>
    <row r="170" spans="1:25" ht="19.5" customHeight="1" x14ac:dyDescent="0.25">
      <c r="A170" s="280"/>
      <c r="B170" s="281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</row>
    <row r="171" spans="1:25" ht="19.5" customHeight="1" x14ac:dyDescent="0.25">
      <c r="A171" s="280"/>
      <c r="B171" s="281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  <c r="Y171" s="280"/>
    </row>
    <row r="172" spans="1:25" ht="19.5" customHeight="1" x14ac:dyDescent="0.25">
      <c r="A172" s="280"/>
      <c r="B172" s="281"/>
      <c r="C172" s="280"/>
      <c r="D172" s="280"/>
      <c r="E172" s="280"/>
      <c r="F172" s="280"/>
      <c r="G172" s="280"/>
      <c r="H172" s="280"/>
      <c r="I172" s="280"/>
      <c r="J172" s="280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  <c r="U172" s="280"/>
      <c r="V172" s="280"/>
      <c r="W172" s="280"/>
      <c r="X172" s="280"/>
      <c r="Y172" s="280"/>
    </row>
    <row r="173" spans="1:25" ht="19.5" customHeight="1" x14ac:dyDescent="0.25">
      <c r="A173" s="280"/>
      <c r="B173" s="281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  <c r="Y173" s="280"/>
    </row>
    <row r="174" spans="1:25" ht="19.5" customHeight="1" x14ac:dyDescent="0.25">
      <c r="A174" s="280"/>
      <c r="B174" s="281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0"/>
    </row>
    <row r="175" spans="1:25" ht="19.5" customHeight="1" x14ac:dyDescent="0.25">
      <c r="A175" s="280"/>
      <c r="B175" s="281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</row>
    <row r="176" spans="1:25" ht="19.5" customHeight="1" x14ac:dyDescent="0.25">
      <c r="A176" s="280"/>
      <c r="B176" s="281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  <c r="Y176" s="280"/>
    </row>
    <row r="177" spans="1:25" ht="19.5" customHeight="1" x14ac:dyDescent="0.25">
      <c r="A177" s="280"/>
      <c r="B177" s="281"/>
      <c r="C177" s="280"/>
      <c r="D177" s="280"/>
      <c r="E177" s="280"/>
      <c r="F177" s="280"/>
      <c r="G177" s="280"/>
      <c r="H177" s="280"/>
      <c r="I177" s="280"/>
      <c r="J177" s="280"/>
      <c r="K177" s="280"/>
      <c r="L177" s="280"/>
      <c r="M177" s="280"/>
      <c r="N177" s="280"/>
      <c r="O177" s="280"/>
      <c r="P177" s="280"/>
      <c r="Q177" s="280"/>
      <c r="R177" s="280"/>
      <c r="S177" s="280"/>
      <c r="T177" s="280"/>
      <c r="U177" s="280"/>
      <c r="V177" s="280"/>
      <c r="W177" s="280"/>
      <c r="X177" s="280"/>
      <c r="Y177" s="280"/>
    </row>
    <row r="178" spans="1:25" ht="19.5" customHeight="1" x14ac:dyDescent="0.25">
      <c r="A178" s="280"/>
      <c r="B178" s="281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</row>
    <row r="179" spans="1:25" ht="19.5" customHeight="1" x14ac:dyDescent="0.25">
      <c r="A179" s="280"/>
      <c r="B179" s="281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</row>
    <row r="180" spans="1:25" ht="19.5" customHeight="1" x14ac:dyDescent="0.25">
      <c r="A180" s="280"/>
      <c r="B180" s="281"/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</row>
    <row r="181" spans="1:25" ht="19.5" customHeight="1" x14ac:dyDescent="0.25">
      <c r="A181" s="280"/>
      <c r="B181" s="281"/>
      <c r="C181" s="280"/>
      <c r="D181" s="280"/>
      <c r="E181" s="280"/>
      <c r="F181" s="280"/>
      <c r="G181" s="280"/>
      <c r="H181" s="280"/>
      <c r="I181" s="280"/>
      <c r="J181" s="280"/>
      <c r="K181" s="280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</row>
    <row r="182" spans="1:25" ht="19.5" customHeight="1" x14ac:dyDescent="0.25">
      <c r="A182" s="280"/>
      <c r="B182" s="281"/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</row>
    <row r="183" spans="1:25" ht="19.5" customHeight="1" x14ac:dyDescent="0.25">
      <c r="A183" s="280"/>
      <c r="B183" s="281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</row>
    <row r="184" spans="1:25" ht="19.5" customHeight="1" x14ac:dyDescent="0.25">
      <c r="A184" s="280"/>
      <c r="B184" s="281"/>
      <c r="C184" s="280"/>
      <c r="D184" s="280"/>
      <c r="E184" s="280"/>
      <c r="F184" s="280"/>
      <c r="G184" s="280"/>
      <c r="H184" s="280"/>
      <c r="I184" s="280"/>
      <c r="J184" s="280"/>
      <c r="K184" s="280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</row>
    <row r="185" spans="1:25" ht="19.5" customHeight="1" x14ac:dyDescent="0.25">
      <c r="A185" s="280"/>
      <c r="B185" s="281"/>
      <c r="C185" s="280"/>
      <c r="D185" s="280"/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  <c r="O185" s="280"/>
      <c r="P185" s="280"/>
      <c r="Q185" s="280"/>
      <c r="R185" s="280"/>
      <c r="S185" s="280"/>
      <c r="T185" s="280"/>
      <c r="U185" s="280"/>
      <c r="V185" s="280"/>
      <c r="W185" s="280"/>
      <c r="X185" s="280"/>
      <c r="Y185" s="280"/>
    </row>
    <row r="186" spans="1:25" ht="19.5" customHeight="1" x14ac:dyDescent="0.25">
      <c r="A186" s="280"/>
      <c r="B186" s="281"/>
      <c r="C186" s="280"/>
      <c r="D186" s="280"/>
      <c r="E186" s="280"/>
      <c r="F186" s="280"/>
      <c r="G186" s="280"/>
      <c r="H186" s="280"/>
      <c r="I186" s="280"/>
      <c r="J186" s="280"/>
      <c r="K186" s="280"/>
      <c r="L186" s="280"/>
      <c r="M186" s="280"/>
      <c r="N186" s="280"/>
      <c r="O186" s="280"/>
      <c r="P186" s="280"/>
      <c r="Q186" s="280"/>
      <c r="R186" s="280"/>
      <c r="S186" s="280"/>
      <c r="T186" s="280"/>
      <c r="U186" s="280"/>
      <c r="V186" s="280"/>
      <c r="W186" s="280"/>
      <c r="X186" s="280"/>
      <c r="Y186" s="280"/>
    </row>
    <row r="187" spans="1:25" ht="19.5" customHeight="1" x14ac:dyDescent="0.25">
      <c r="A187" s="280"/>
      <c r="B187" s="281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  <c r="V187" s="280"/>
      <c r="W187" s="280"/>
      <c r="X187" s="280"/>
      <c r="Y187" s="280"/>
    </row>
    <row r="188" spans="1:25" ht="19.5" customHeight="1" x14ac:dyDescent="0.25">
      <c r="A188" s="280"/>
      <c r="B188" s="281"/>
      <c r="C188" s="280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</row>
    <row r="189" spans="1:25" ht="19.5" customHeight="1" x14ac:dyDescent="0.25">
      <c r="A189" s="280"/>
      <c r="B189" s="281"/>
      <c r="C189" s="280"/>
      <c r="D189" s="280"/>
      <c r="E189" s="280"/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</row>
    <row r="190" spans="1:25" ht="19.5" customHeight="1" x14ac:dyDescent="0.25">
      <c r="A190" s="280"/>
      <c r="B190" s="281"/>
      <c r="C190" s="280"/>
      <c r="D190" s="280"/>
      <c r="E190" s="280"/>
      <c r="F190" s="280"/>
      <c r="G190" s="280"/>
      <c r="H190" s="280"/>
      <c r="I190" s="280"/>
      <c r="J190" s="280"/>
      <c r="K190" s="280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</row>
    <row r="191" spans="1:25" ht="19.5" customHeight="1" x14ac:dyDescent="0.25">
      <c r="A191" s="280"/>
      <c r="B191" s="281"/>
      <c r="C191" s="280"/>
      <c r="D191" s="280"/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</row>
    <row r="192" spans="1:25" ht="19.5" customHeight="1" x14ac:dyDescent="0.25">
      <c r="A192" s="280"/>
      <c r="B192" s="281"/>
      <c r="C192" s="280"/>
      <c r="D192" s="280"/>
      <c r="E192" s="280"/>
      <c r="F192" s="280"/>
      <c r="G192" s="280"/>
      <c r="H192" s="280"/>
      <c r="I192" s="280"/>
      <c r="J192" s="280"/>
      <c r="K192" s="280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</row>
    <row r="193" spans="1:25" ht="19.5" customHeight="1" x14ac:dyDescent="0.25">
      <c r="A193" s="280"/>
      <c r="B193" s="281"/>
      <c r="C193" s="280"/>
      <c r="D193" s="280"/>
      <c r="E193" s="280"/>
      <c r="F193" s="280"/>
      <c r="G193" s="280"/>
      <c r="H193" s="280"/>
      <c r="I193" s="280"/>
      <c r="J193" s="280"/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  <c r="Y193" s="280"/>
    </row>
    <row r="194" spans="1:25" ht="19.5" customHeight="1" x14ac:dyDescent="0.25">
      <c r="A194" s="280"/>
      <c r="B194" s="281"/>
      <c r="C194" s="280"/>
      <c r="D194" s="280"/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  <c r="Y194" s="280"/>
    </row>
    <row r="195" spans="1:25" ht="19.5" customHeight="1" x14ac:dyDescent="0.25">
      <c r="A195" s="280"/>
      <c r="B195" s="281"/>
      <c r="C195" s="280"/>
      <c r="D195" s="280"/>
      <c r="E195" s="280"/>
      <c r="F195" s="280"/>
      <c r="G195" s="280"/>
      <c r="H195" s="280"/>
      <c r="I195" s="280"/>
      <c r="J195" s="280"/>
      <c r="K195" s="280"/>
      <c r="L195" s="280"/>
      <c r="M195" s="280"/>
      <c r="N195" s="280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  <c r="Y195" s="280"/>
    </row>
    <row r="196" spans="1:25" ht="19.5" customHeight="1" x14ac:dyDescent="0.25">
      <c r="A196" s="280"/>
      <c r="B196" s="281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</row>
    <row r="197" spans="1:25" ht="19.5" customHeight="1" x14ac:dyDescent="0.25">
      <c r="A197" s="280"/>
      <c r="B197" s="281"/>
      <c r="C197" s="280"/>
      <c r="D197" s="280"/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</row>
    <row r="198" spans="1:25" ht="19.5" customHeight="1" x14ac:dyDescent="0.25">
      <c r="A198" s="280"/>
      <c r="B198" s="281"/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</row>
    <row r="199" spans="1:25" ht="19.5" customHeight="1" x14ac:dyDescent="0.25">
      <c r="A199" s="280"/>
      <c r="B199" s="281"/>
      <c r="C199" s="280"/>
      <c r="D199" s="280"/>
      <c r="E199" s="280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</row>
    <row r="200" spans="1:25" ht="19.5" customHeight="1" x14ac:dyDescent="0.25">
      <c r="A200" s="280"/>
      <c r="B200" s="281"/>
      <c r="C200" s="280"/>
      <c r="D200" s="280"/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</row>
    <row r="201" spans="1:25" ht="19.5" customHeight="1" x14ac:dyDescent="0.25">
      <c r="A201" s="280"/>
      <c r="B201" s="281"/>
      <c r="C201" s="280"/>
      <c r="D201" s="280"/>
      <c r="E201" s="280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  <c r="Y201" s="280"/>
    </row>
    <row r="202" spans="1:25" ht="19.5" customHeight="1" x14ac:dyDescent="0.25">
      <c r="A202" s="280"/>
      <c r="B202" s="281"/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280"/>
      <c r="P202" s="280"/>
      <c r="Q202" s="280"/>
      <c r="R202" s="280"/>
      <c r="S202" s="280"/>
      <c r="T202" s="280"/>
      <c r="U202" s="280"/>
      <c r="V202" s="280"/>
      <c r="W202" s="280"/>
      <c r="X202" s="280"/>
      <c r="Y202" s="280"/>
    </row>
    <row r="203" spans="1:25" ht="19.5" customHeight="1" x14ac:dyDescent="0.25">
      <c r="A203" s="280"/>
      <c r="B203" s="281"/>
      <c r="C203" s="280"/>
      <c r="D203" s="280"/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  <c r="O203" s="280"/>
      <c r="P203" s="280"/>
      <c r="Q203" s="280"/>
      <c r="R203" s="280"/>
      <c r="S203" s="280"/>
      <c r="T203" s="280"/>
      <c r="U203" s="280"/>
      <c r="V203" s="280"/>
      <c r="W203" s="280"/>
      <c r="X203" s="280"/>
      <c r="Y203" s="280"/>
    </row>
    <row r="204" spans="1:25" ht="19.5" customHeight="1" x14ac:dyDescent="0.25">
      <c r="A204" s="280"/>
      <c r="B204" s="281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</row>
    <row r="205" spans="1:25" ht="19.5" customHeight="1" x14ac:dyDescent="0.25">
      <c r="A205" s="280"/>
      <c r="B205" s="281"/>
      <c r="C205" s="280"/>
      <c r="D205" s="280"/>
      <c r="E205" s="280"/>
      <c r="F205" s="280"/>
      <c r="G205" s="280"/>
      <c r="H205" s="280"/>
      <c r="I205" s="280"/>
      <c r="J205" s="280"/>
      <c r="K205" s="280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</row>
    <row r="206" spans="1:25" ht="19.5" customHeight="1" x14ac:dyDescent="0.25">
      <c r="A206" s="280"/>
      <c r="B206" s="281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</row>
    <row r="207" spans="1:25" ht="19.5" customHeight="1" x14ac:dyDescent="0.25">
      <c r="A207" s="280"/>
      <c r="B207" s="281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</row>
    <row r="208" spans="1:25" ht="19.5" customHeight="1" x14ac:dyDescent="0.25">
      <c r="A208" s="280"/>
      <c r="B208" s="281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</row>
    <row r="209" spans="1:25" ht="19.5" customHeight="1" x14ac:dyDescent="0.25">
      <c r="A209" s="280"/>
      <c r="B209" s="281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  <c r="Y209" s="280"/>
    </row>
    <row r="210" spans="1:25" ht="19.5" customHeight="1" x14ac:dyDescent="0.25">
      <c r="A210" s="280"/>
      <c r="B210" s="281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</row>
    <row r="211" spans="1:25" ht="19.5" customHeight="1" x14ac:dyDescent="0.25">
      <c r="A211" s="280"/>
      <c r="B211" s="281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</row>
    <row r="212" spans="1:25" ht="19.5" customHeight="1" x14ac:dyDescent="0.25">
      <c r="A212" s="280"/>
      <c r="B212" s="281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</row>
    <row r="213" spans="1:25" ht="19.5" customHeight="1" x14ac:dyDescent="0.25">
      <c r="A213" s="280"/>
      <c r="B213" s="281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</row>
    <row r="214" spans="1:25" ht="19.5" customHeight="1" x14ac:dyDescent="0.25">
      <c r="A214" s="280"/>
      <c r="B214" s="281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</row>
    <row r="215" spans="1:25" ht="19.5" customHeight="1" x14ac:dyDescent="0.25">
      <c r="A215" s="280"/>
      <c r="B215" s="281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</row>
    <row r="216" spans="1:25" ht="19.5" customHeight="1" x14ac:dyDescent="0.25">
      <c r="A216" s="280"/>
      <c r="B216" s="281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</row>
    <row r="217" spans="1:25" ht="19.5" customHeight="1" x14ac:dyDescent="0.25">
      <c r="A217" s="280"/>
      <c r="B217" s="281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  <c r="Y217" s="280"/>
    </row>
    <row r="218" spans="1:25" ht="19.5" customHeight="1" x14ac:dyDescent="0.25">
      <c r="A218" s="280"/>
      <c r="B218" s="281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</row>
    <row r="219" spans="1:25" ht="19.5" customHeight="1" x14ac:dyDescent="0.25">
      <c r="A219" s="280"/>
      <c r="B219" s="281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</row>
    <row r="220" spans="1:25" ht="19.5" customHeight="1" x14ac:dyDescent="0.25">
      <c r="A220" s="280"/>
      <c r="B220" s="281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</row>
    <row r="221" spans="1:25" ht="19.5" customHeight="1" x14ac:dyDescent="0.25">
      <c r="A221" s="280"/>
      <c r="B221" s="281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</row>
    <row r="222" spans="1:25" ht="19.5" customHeight="1" x14ac:dyDescent="0.25">
      <c r="A222" s="280"/>
      <c r="B222" s="281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</row>
    <row r="223" spans="1:25" ht="19.5" customHeight="1" x14ac:dyDescent="0.25">
      <c r="A223" s="280"/>
      <c r="B223" s="281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</row>
    <row r="224" spans="1:25" ht="19.5" customHeight="1" x14ac:dyDescent="0.25">
      <c r="A224" s="280"/>
      <c r="B224" s="281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</row>
    <row r="225" spans="1:25" ht="19.5" customHeight="1" x14ac:dyDescent="0.25">
      <c r="A225" s="280"/>
      <c r="B225" s="281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  <c r="Y225" s="280"/>
    </row>
    <row r="226" spans="1:25" ht="19.5" customHeight="1" x14ac:dyDescent="0.25">
      <c r="A226" s="280"/>
      <c r="B226" s="281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</row>
    <row r="227" spans="1:25" ht="19.5" customHeight="1" x14ac:dyDescent="0.25">
      <c r="A227" s="280"/>
      <c r="B227" s="281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</row>
    <row r="228" spans="1:25" ht="19.5" customHeight="1" x14ac:dyDescent="0.25">
      <c r="A228" s="280"/>
      <c r="B228" s="281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</row>
    <row r="229" spans="1:25" ht="19.5" customHeight="1" x14ac:dyDescent="0.25">
      <c r="A229" s="280"/>
      <c r="B229" s="281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</row>
    <row r="230" spans="1:25" ht="19.5" customHeight="1" x14ac:dyDescent="0.25">
      <c r="A230" s="280"/>
      <c r="B230" s="281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</row>
    <row r="231" spans="1:25" ht="19.5" customHeight="1" x14ac:dyDescent="0.25">
      <c r="A231" s="280"/>
      <c r="B231" s="281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</row>
    <row r="232" spans="1:25" ht="19.5" customHeight="1" x14ac:dyDescent="0.25">
      <c r="A232" s="280"/>
      <c r="B232" s="281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</row>
    <row r="233" spans="1:25" ht="19.5" customHeight="1" x14ac:dyDescent="0.25">
      <c r="A233" s="280"/>
      <c r="B233" s="281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  <c r="Y233" s="280"/>
    </row>
    <row r="234" spans="1:25" ht="19.5" customHeight="1" x14ac:dyDescent="0.25">
      <c r="A234" s="280"/>
      <c r="B234" s="281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</row>
    <row r="235" spans="1:25" ht="19.5" customHeight="1" x14ac:dyDescent="0.25">
      <c r="A235" s="280"/>
      <c r="B235" s="281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</row>
    <row r="236" spans="1:25" ht="19.5" customHeight="1" x14ac:dyDescent="0.25">
      <c r="A236" s="280"/>
      <c r="B236" s="281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</row>
    <row r="237" spans="1:25" ht="19.5" customHeight="1" x14ac:dyDescent="0.25">
      <c r="A237" s="280"/>
      <c r="B237" s="281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</row>
    <row r="238" spans="1:25" ht="19.5" customHeight="1" x14ac:dyDescent="0.25">
      <c r="A238" s="280"/>
      <c r="B238" s="281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</row>
    <row r="239" spans="1:25" ht="19.5" customHeight="1" x14ac:dyDescent="0.25">
      <c r="A239" s="280"/>
      <c r="B239" s="281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</row>
    <row r="240" spans="1:25" ht="19.5" customHeight="1" x14ac:dyDescent="0.25">
      <c r="A240" s="280"/>
      <c r="B240" s="281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</row>
    <row r="241" spans="1:25" ht="19.5" customHeight="1" x14ac:dyDescent="0.25">
      <c r="A241" s="280"/>
      <c r="B241" s="281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  <c r="Y241" s="280"/>
    </row>
    <row r="242" spans="1:25" ht="19.5" customHeight="1" x14ac:dyDescent="0.25">
      <c r="A242" s="280"/>
      <c r="B242" s="281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</row>
    <row r="243" spans="1:25" ht="19.5" customHeight="1" x14ac:dyDescent="0.25">
      <c r="A243" s="280"/>
      <c r="B243" s="281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  <c r="Y243" s="280"/>
    </row>
    <row r="244" spans="1:25" ht="19.5" customHeight="1" x14ac:dyDescent="0.25">
      <c r="A244" s="280"/>
      <c r="B244" s="281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</row>
    <row r="245" spans="1:25" ht="19.5" customHeight="1" x14ac:dyDescent="0.25">
      <c r="A245" s="280"/>
      <c r="B245" s="281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</row>
    <row r="246" spans="1:25" ht="19.5" customHeight="1" x14ac:dyDescent="0.25">
      <c r="A246" s="280"/>
      <c r="B246" s="281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</row>
    <row r="247" spans="1:25" ht="19.5" customHeight="1" x14ac:dyDescent="0.25">
      <c r="A247" s="280"/>
      <c r="B247" s="281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</row>
    <row r="248" spans="1:25" ht="19.5" customHeight="1" x14ac:dyDescent="0.25">
      <c r="A248" s="280"/>
      <c r="B248" s="281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</row>
    <row r="249" spans="1:25" ht="19.5" customHeight="1" x14ac:dyDescent="0.25">
      <c r="A249" s="280"/>
      <c r="B249" s="281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  <c r="Y249" s="280"/>
    </row>
    <row r="250" spans="1:25" ht="19.5" customHeight="1" x14ac:dyDescent="0.25">
      <c r="A250" s="280"/>
      <c r="B250" s="281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  <c r="Y250" s="280"/>
    </row>
    <row r="251" spans="1:25" ht="19.5" customHeight="1" x14ac:dyDescent="0.25">
      <c r="A251" s="280"/>
      <c r="B251" s="281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</row>
    <row r="252" spans="1:25" ht="19.5" customHeight="1" x14ac:dyDescent="0.25">
      <c r="A252" s="280"/>
      <c r="B252" s="281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  <c r="Y252" s="280"/>
    </row>
    <row r="253" spans="1:25" ht="19.5" customHeight="1" x14ac:dyDescent="0.25">
      <c r="A253" s="280"/>
      <c r="B253" s="281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  <c r="Y253" s="280"/>
    </row>
    <row r="254" spans="1:25" ht="19.5" customHeight="1" x14ac:dyDescent="0.25">
      <c r="A254" s="280"/>
      <c r="B254" s="281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  <c r="Y254" s="280"/>
    </row>
    <row r="255" spans="1:25" ht="19.5" customHeight="1" x14ac:dyDescent="0.25">
      <c r="A255" s="280"/>
      <c r="B255" s="281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</row>
    <row r="256" spans="1:25" ht="19.5" customHeight="1" x14ac:dyDescent="0.25">
      <c r="A256" s="280"/>
      <c r="B256" s="281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</row>
    <row r="257" spans="1:25" ht="19.5" customHeight="1" x14ac:dyDescent="0.25">
      <c r="A257" s="280"/>
      <c r="B257" s="281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</row>
    <row r="258" spans="1:25" ht="19.5" customHeight="1" x14ac:dyDescent="0.25">
      <c r="A258" s="280"/>
      <c r="B258" s="281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  <c r="Y258" s="280"/>
    </row>
    <row r="259" spans="1:25" ht="19.5" customHeight="1" x14ac:dyDescent="0.25">
      <c r="A259" s="280"/>
      <c r="B259" s="281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  <c r="Y259" s="280"/>
    </row>
    <row r="260" spans="1:25" ht="19.5" customHeight="1" x14ac:dyDescent="0.25">
      <c r="A260" s="280"/>
      <c r="B260" s="281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</row>
    <row r="261" spans="1:25" ht="19.5" customHeight="1" x14ac:dyDescent="0.25">
      <c r="A261" s="280"/>
      <c r="B261" s="281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</row>
    <row r="262" spans="1:25" ht="19.5" customHeight="1" x14ac:dyDescent="0.25">
      <c r="A262" s="280"/>
      <c r="B262" s="281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</row>
    <row r="263" spans="1:25" ht="19.5" customHeight="1" x14ac:dyDescent="0.25">
      <c r="A263" s="280"/>
      <c r="B263" s="281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</row>
    <row r="264" spans="1:25" ht="19.5" customHeight="1" x14ac:dyDescent="0.25">
      <c r="A264" s="280"/>
      <c r="B264" s="281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</row>
    <row r="265" spans="1:25" ht="19.5" customHeight="1" x14ac:dyDescent="0.25">
      <c r="A265" s="280"/>
      <c r="B265" s="281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</row>
    <row r="266" spans="1:25" ht="19.5" customHeight="1" x14ac:dyDescent="0.25">
      <c r="A266" s="280"/>
      <c r="B266" s="281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</row>
    <row r="267" spans="1:25" ht="19.5" customHeight="1" x14ac:dyDescent="0.25">
      <c r="A267" s="280"/>
      <c r="B267" s="281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</row>
    <row r="268" spans="1:25" ht="19.5" customHeight="1" x14ac:dyDescent="0.25">
      <c r="A268" s="280"/>
      <c r="B268" s="281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</row>
    <row r="269" spans="1:25" ht="19.5" customHeight="1" x14ac:dyDescent="0.25">
      <c r="A269" s="280"/>
      <c r="B269" s="281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</row>
    <row r="270" spans="1:25" ht="19.5" customHeight="1" x14ac:dyDescent="0.25">
      <c r="A270" s="280"/>
      <c r="B270" s="281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</row>
    <row r="271" spans="1:25" ht="19.5" customHeight="1" x14ac:dyDescent="0.25">
      <c r="A271" s="280"/>
      <c r="B271" s="281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</row>
    <row r="272" spans="1:25" ht="19.5" customHeight="1" x14ac:dyDescent="0.25">
      <c r="A272" s="280"/>
      <c r="B272" s="281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</row>
    <row r="273" spans="1:25" ht="19.5" customHeight="1" x14ac:dyDescent="0.25">
      <c r="A273" s="280"/>
      <c r="B273" s="281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  <c r="Y273" s="280"/>
    </row>
    <row r="274" spans="1:25" ht="19.5" customHeight="1" x14ac:dyDescent="0.25">
      <c r="A274" s="280"/>
      <c r="B274" s="281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  <c r="Y274" s="280"/>
    </row>
    <row r="275" spans="1:25" ht="19.5" customHeight="1" x14ac:dyDescent="0.25">
      <c r="A275" s="280"/>
      <c r="B275" s="281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</row>
    <row r="276" spans="1:25" ht="19.5" customHeight="1" x14ac:dyDescent="0.25">
      <c r="A276" s="280"/>
      <c r="B276" s="281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</row>
    <row r="277" spans="1:25" ht="19.5" customHeight="1" x14ac:dyDescent="0.25">
      <c r="A277" s="280"/>
      <c r="B277" s="281"/>
      <c r="C277" s="280"/>
      <c r="D277" s="280"/>
      <c r="E277" s="280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  <c r="Y277" s="280"/>
    </row>
    <row r="278" spans="1:25" ht="19.5" customHeight="1" x14ac:dyDescent="0.25">
      <c r="A278" s="280"/>
      <c r="B278" s="281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</row>
    <row r="279" spans="1:25" ht="19.5" customHeight="1" x14ac:dyDescent="0.25">
      <c r="A279" s="280"/>
      <c r="B279" s="281"/>
      <c r="C279" s="280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  <c r="Y279" s="280"/>
    </row>
    <row r="280" spans="1:25" ht="19.5" customHeight="1" x14ac:dyDescent="0.25">
      <c r="A280" s="280"/>
      <c r="B280" s="281"/>
      <c r="C280" s="280"/>
      <c r="D280" s="280"/>
      <c r="E280" s="280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  <c r="Y280" s="280"/>
    </row>
    <row r="281" spans="1:25" ht="19.5" customHeight="1" x14ac:dyDescent="0.25">
      <c r="A281" s="280"/>
      <c r="B281" s="281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  <c r="Y281" s="280"/>
    </row>
    <row r="282" spans="1:25" ht="19.5" customHeight="1" x14ac:dyDescent="0.25">
      <c r="A282" s="280"/>
      <c r="B282" s="281"/>
      <c r="C282" s="280"/>
      <c r="D282" s="280"/>
      <c r="E282" s="280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</row>
    <row r="283" spans="1:25" ht="19.5" customHeight="1" x14ac:dyDescent="0.25">
      <c r="A283" s="280"/>
      <c r="B283" s="281"/>
      <c r="C283" s="280"/>
      <c r="D283" s="280"/>
      <c r="E283" s="280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  <c r="Y283" s="280"/>
    </row>
    <row r="284" spans="1:25" ht="19.5" customHeight="1" x14ac:dyDescent="0.25">
      <c r="A284" s="280"/>
      <c r="B284" s="281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</row>
    <row r="285" spans="1:25" ht="19.5" customHeight="1" x14ac:dyDescent="0.25">
      <c r="A285" s="280"/>
      <c r="B285" s="281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</row>
    <row r="286" spans="1:25" ht="19.5" customHeight="1" x14ac:dyDescent="0.25">
      <c r="A286" s="280"/>
      <c r="B286" s="281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</row>
    <row r="287" spans="1:25" ht="19.5" customHeight="1" x14ac:dyDescent="0.25">
      <c r="A287" s="280"/>
      <c r="B287" s="281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  <c r="Y287" s="280"/>
    </row>
    <row r="288" spans="1:25" ht="19.5" customHeight="1" x14ac:dyDescent="0.25">
      <c r="A288" s="280"/>
      <c r="B288" s="281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  <c r="Y288" s="280"/>
    </row>
    <row r="289" spans="1:25" ht="19.5" customHeight="1" x14ac:dyDescent="0.25">
      <c r="A289" s="280"/>
      <c r="B289" s="281"/>
      <c r="C289" s="280"/>
      <c r="D289" s="280"/>
      <c r="E289" s="280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  <c r="Y289" s="280"/>
    </row>
    <row r="290" spans="1:25" ht="19.5" customHeight="1" x14ac:dyDescent="0.25">
      <c r="A290" s="280"/>
      <c r="B290" s="281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  <c r="Y290" s="280"/>
    </row>
    <row r="291" spans="1:25" ht="19.5" customHeight="1" x14ac:dyDescent="0.25">
      <c r="A291" s="280"/>
      <c r="B291" s="281"/>
      <c r="C291" s="280"/>
      <c r="D291" s="280"/>
      <c r="E291" s="280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  <c r="Y291" s="280"/>
    </row>
    <row r="292" spans="1:25" ht="19.5" customHeight="1" x14ac:dyDescent="0.25">
      <c r="A292" s="280"/>
      <c r="B292" s="281"/>
      <c r="C292" s="280"/>
      <c r="D292" s="280"/>
      <c r="E292" s="280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</row>
    <row r="293" spans="1:25" ht="19.5" customHeight="1" x14ac:dyDescent="0.25">
      <c r="A293" s="280"/>
      <c r="B293" s="281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</row>
    <row r="294" spans="1:25" ht="19.5" customHeight="1" x14ac:dyDescent="0.25">
      <c r="A294" s="280"/>
      <c r="B294" s="281"/>
      <c r="C294" s="280"/>
      <c r="D294" s="280"/>
      <c r="E294" s="280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  <c r="Y294" s="280"/>
    </row>
    <row r="295" spans="1:25" ht="19.5" customHeight="1" x14ac:dyDescent="0.25">
      <c r="A295" s="280"/>
      <c r="B295" s="281"/>
      <c r="C295" s="280"/>
      <c r="D295" s="280"/>
      <c r="E295" s="280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  <c r="Y295" s="280"/>
    </row>
    <row r="296" spans="1:25" ht="19.5" customHeight="1" x14ac:dyDescent="0.25">
      <c r="A296" s="280"/>
      <c r="B296" s="281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</row>
    <row r="297" spans="1:25" ht="19.5" customHeight="1" x14ac:dyDescent="0.25">
      <c r="A297" s="280"/>
      <c r="B297" s="281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</row>
    <row r="298" spans="1:25" ht="19.5" customHeight="1" x14ac:dyDescent="0.25">
      <c r="A298" s="280"/>
      <c r="B298" s="281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</row>
    <row r="299" spans="1:25" ht="19.5" customHeight="1" x14ac:dyDescent="0.25">
      <c r="A299" s="280"/>
      <c r="B299" s="281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  <c r="Y299" s="280"/>
    </row>
    <row r="300" spans="1:25" ht="19.5" customHeight="1" x14ac:dyDescent="0.25">
      <c r="A300" s="280"/>
      <c r="B300" s="281"/>
      <c r="C300" s="280"/>
      <c r="D300" s="280"/>
      <c r="E300" s="280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  <c r="Y300" s="280"/>
    </row>
    <row r="301" spans="1:25" ht="19.5" customHeight="1" x14ac:dyDescent="0.25">
      <c r="A301" s="280"/>
      <c r="B301" s="281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</row>
    <row r="302" spans="1:25" ht="19.5" customHeight="1" x14ac:dyDescent="0.25">
      <c r="A302" s="280"/>
      <c r="B302" s="281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</row>
    <row r="303" spans="1:25" ht="19.5" customHeight="1" x14ac:dyDescent="0.25">
      <c r="A303" s="280"/>
      <c r="B303" s="281"/>
      <c r="C303" s="280"/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</row>
    <row r="304" spans="1:25" ht="19.5" customHeight="1" x14ac:dyDescent="0.25">
      <c r="A304" s="280"/>
      <c r="B304" s="281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  <c r="Y304" s="280"/>
    </row>
    <row r="305" spans="1:25" ht="19.5" customHeight="1" x14ac:dyDescent="0.25">
      <c r="A305" s="280"/>
      <c r="B305" s="281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  <c r="Y305" s="280"/>
    </row>
    <row r="306" spans="1:25" ht="19.5" customHeight="1" x14ac:dyDescent="0.25">
      <c r="A306" s="280"/>
      <c r="B306" s="281"/>
      <c r="C306" s="280"/>
      <c r="D306" s="280"/>
      <c r="E306" s="280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</row>
    <row r="307" spans="1:25" ht="19.5" customHeight="1" x14ac:dyDescent="0.25">
      <c r="A307" s="280"/>
      <c r="B307" s="281"/>
      <c r="C307" s="280"/>
      <c r="D307" s="280"/>
      <c r="E307" s="280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</row>
    <row r="308" spans="1:25" ht="19.5" customHeight="1" x14ac:dyDescent="0.25">
      <c r="A308" s="280"/>
      <c r="B308" s="281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  <c r="Y308" s="280"/>
    </row>
    <row r="309" spans="1:25" ht="19.5" customHeight="1" x14ac:dyDescent="0.25">
      <c r="A309" s="280"/>
      <c r="B309" s="281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  <c r="Y309" s="280"/>
    </row>
    <row r="310" spans="1:25" ht="19.5" customHeight="1" x14ac:dyDescent="0.25">
      <c r="A310" s="280"/>
      <c r="B310" s="281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</row>
    <row r="311" spans="1:25" ht="19.5" customHeight="1" x14ac:dyDescent="0.25">
      <c r="A311" s="280"/>
      <c r="B311" s="281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</row>
    <row r="312" spans="1:25" ht="19.5" customHeight="1" x14ac:dyDescent="0.25">
      <c r="A312" s="280"/>
      <c r="B312" s="281"/>
      <c r="C312" s="280"/>
      <c r="D312" s="280"/>
      <c r="E312" s="280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  <c r="Y312" s="280"/>
    </row>
    <row r="313" spans="1:25" ht="19.5" customHeight="1" x14ac:dyDescent="0.25">
      <c r="A313" s="280"/>
      <c r="B313" s="281"/>
      <c r="C313" s="280"/>
      <c r="D313" s="280"/>
      <c r="E313" s="280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  <c r="Y313" s="280"/>
    </row>
    <row r="314" spans="1:25" ht="19.5" customHeight="1" x14ac:dyDescent="0.25">
      <c r="A314" s="280"/>
      <c r="B314" s="281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</row>
    <row r="315" spans="1:25" ht="19.5" customHeight="1" x14ac:dyDescent="0.25">
      <c r="A315" s="280"/>
      <c r="B315" s="281"/>
      <c r="C315" s="280"/>
      <c r="D315" s="280"/>
      <c r="E315" s="280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  <c r="Y315" s="280"/>
    </row>
    <row r="316" spans="1:25" ht="19.5" customHeight="1" x14ac:dyDescent="0.25">
      <c r="A316" s="280"/>
      <c r="B316" s="281"/>
      <c r="C316" s="280"/>
      <c r="D316" s="280"/>
      <c r="E316" s="280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  <c r="Y316" s="280"/>
    </row>
    <row r="317" spans="1:25" ht="19.5" customHeight="1" x14ac:dyDescent="0.25">
      <c r="A317" s="280"/>
      <c r="B317" s="281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  <c r="Y317" s="280"/>
    </row>
    <row r="318" spans="1:25" ht="19.5" customHeight="1" x14ac:dyDescent="0.25">
      <c r="A318" s="280"/>
      <c r="B318" s="281"/>
      <c r="C318" s="280"/>
      <c r="D318" s="280"/>
      <c r="E318" s="280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  <c r="Y318" s="280"/>
    </row>
    <row r="319" spans="1:25" ht="19.5" customHeight="1" x14ac:dyDescent="0.25">
      <c r="A319" s="280"/>
      <c r="B319" s="281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</row>
    <row r="320" spans="1:25" ht="19.5" customHeight="1" x14ac:dyDescent="0.25">
      <c r="A320" s="280"/>
      <c r="B320" s="281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</row>
    <row r="321" spans="1:25" ht="19.5" customHeight="1" x14ac:dyDescent="0.25">
      <c r="A321" s="280"/>
      <c r="B321" s="281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  <c r="Y321" s="280"/>
    </row>
    <row r="322" spans="1:25" ht="19.5" customHeight="1" x14ac:dyDescent="0.25">
      <c r="A322" s="280"/>
      <c r="B322" s="281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</row>
    <row r="323" spans="1:25" ht="19.5" customHeight="1" x14ac:dyDescent="0.25">
      <c r="A323" s="280"/>
      <c r="B323" s="281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  <c r="Y323" s="280"/>
    </row>
    <row r="324" spans="1:25" ht="19.5" customHeight="1" x14ac:dyDescent="0.25">
      <c r="A324" s="280"/>
      <c r="B324" s="281"/>
      <c r="C324" s="280"/>
      <c r="D324" s="280"/>
      <c r="E324" s="280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</row>
    <row r="325" spans="1:25" ht="19.5" customHeight="1" x14ac:dyDescent="0.25">
      <c r="A325" s="280"/>
      <c r="B325" s="281"/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  <c r="Y325" s="280"/>
    </row>
    <row r="326" spans="1:25" ht="19.5" customHeight="1" x14ac:dyDescent="0.25">
      <c r="A326" s="280"/>
      <c r="B326" s="281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  <c r="Y326" s="280"/>
    </row>
    <row r="327" spans="1:25" ht="19.5" customHeight="1" x14ac:dyDescent="0.25">
      <c r="A327" s="280"/>
      <c r="B327" s="281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  <c r="Y327" s="280"/>
    </row>
    <row r="328" spans="1:25" ht="19.5" customHeight="1" x14ac:dyDescent="0.25">
      <c r="A328" s="280"/>
      <c r="B328" s="281"/>
      <c r="C328" s="280"/>
      <c r="D328" s="280"/>
      <c r="E328" s="280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  <c r="Y328" s="280"/>
    </row>
    <row r="329" spans="1:25" ht="19.5" customHeight="1" x14ac:dyDescent="0.25">
      <c r="A329" s="280"/>
      <c r="B329" s="281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</row>
    <row r="330" spans="1:25" ht="19.5" customHeight="1" x14ac:dyDescent="0.25">
      <c r="A330" s="280"/>
      <c r="B330" s="281"/>
      <c r="C330" s="280"/>
      <c r="D330" s="280"/>
      <c r="E330" s="280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  <c r="Y330" s="280"/>
    </row>
    <row r="331" spans="1:25" ht="19.5" customHeight="1" x14ac:dyDescent="0.25">
      <c r="A331" s="280"/>
      <c r="B331" s="281"/>
      <c r="C331" s="280"/>
      <c r="D331" s="280"/>
      <c r="E331" s="280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  <c r="Y331" s="280"/>
    </row>
    <row r="332" spans="1:25" ht="19.5" customHeight="1" x14ac:dyDescent="0.25">
      <c r="A332" s="280"/>
      <c r="B332" s="281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  <c r="Y332" s="280"/>
    </row>
    <row r="333" spans="1:25" ht="19.5" customHeight="1" x14ac:dyDescent="0.25">
      <c r="A333" s="280"/>
      <c r="B333" s="281"/>
      <c r="C333" s="280"/>
      <c r="D333" s="280"/>
      <c r="E333" s="280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</row>
    <row r="334" spans="1:25" ht="19.5" customHeight="1" x14ac:dyDescent="0.25">
      <c r="A334" s="280"/>
      <c r="B334" s="281"/>
      <c r="C334" s="280"/>
      <c r="D334" s="280"/>
      <c r="E334" s="280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  <c r="Y334" s="280"/>
    </row>
    <row r="335" spans="1:25" ht="19.5" customHeight="1" x14ac:dyDescent="0.25">
      <c r="A335" s="280"/>
      <c r="B335" s="281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  <c r="Y335" s="280"/>
    </row>
    <row r="336" spans="1:25" ht="19.5" customHeight="1" x14ac:dyDescent="0.25">
      <c r="A336" s="280"/>
      <c r="B336" s="281"/>
      <c r="C336" s="280"/>
      <c r="D336" s="280"/>
      <c r="E336" s="280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  <c r="Y336" s="280"/>
    </row>
    <row r="337" spans="1:25" ht="19.5" customHeight="1" x14ac:dyDescent="0.25">
      <c r="A337" s="280"/>
      <c r="B337" s="281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</row>
    <row r="338" spans="1:25" ht="19.5" customHeight="1" x14ac:dyDescent="0.25">
      <c r="A338" s="280"/>
      <c r="B338" s="281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  <c r="Y338" s="280"/>
    </row>
    <row r="339" spans="1:25" ht="19.5" customHeight="1" x14ac:dyDescent="0.25">
      <c r="A339" s="280"/>
      <c r="B339" s="281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</row>
    <row r="340" spans="1:25" ht="19.5" customHeight="1" x14ac:dyDescent="0.25">
      <c r="A340" s="280"/>
      <c r="B340" s="281"/>
      <c r="C340" s="280"/>
      <c r="D340" s="280"/>
      <c r="E340" s="280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  <c r="Y340" s="280"/>
    </row>
    <row r="341" spans="1:25" ht="19.5" customHeight="1" x14ac:dyDescent="0.25">
      <c r="A341" s="280"/>
      <c r="B341" s="281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  <c r="Y341" s="280"/>
    </row>
    <row r="342" spans="1:25" ht="19.5" customHeight="1" x14ac:dyDescent="0.25">
      <c r="A342" s="280"/>
      <c r="B342" s="281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</row>
    <row r="343" spans="1:25" ht="19.5" customHeight="1" x14ac:dyDescent="0.25">
      <c r="A343" s="280"/>
      <c r="B343" s="281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</row>
    <row r="344" spans="1:25" ht="19.5" customHeight="1" x14ac:dyDescent="0.25">
      <c r="A344" s="280"/>
      <c r="B344" s="281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</row>
    <row r="345" spans="1:25" ht="19.5" customHeight="1" x14ac:dyDescent="0.25">
      <c r="A345" s="280"/>
      <c r="B345" s="281"/>
      <c r="C345" s="280"/>
      <c r="D345" s="280"/>
      <c r="E345" s="280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  <c r="Y345" s="280"/>
    </row>
    <row r="346" spans="1:25" ht="19.5" customHeight="1" x14ac:dyDescent="0.25">
      <c r="A346" s="280"/>
      <c r="B346" s="281"/>
      <c r="C346" s="280"/>
      <c r="D346" s="280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</row>
    <row r="347" spans="1:25" ht="19.5" customHeight="1" x14ac:dyDescent="0.25">
      <c r="A347" s="280"/>
      <c r="B347" s="281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  <c r="Y347" s="280"/>
    </row>
    <row r="348" spans="1:25" ht="19.5" customHeight="1" x14ac:dyDescent="0.25">
      <c r="A348" s="280"/>
      <c r="B348" s="281"/>
      <c r="C348" s="280"/>
      <c r="D348" s="280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  <c r="Y348" s="280"/>
    </row>
    <row r="349" spans="1:25" ht="19.5" customHeight="1" x14ac:dyDescent="0.25">
      <c r="A349" s="280"/>
      <c r="B349" s="281"/>
      <c r="C349" s="280"/>
      <c r="D349" s="280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  <c r="Y349" s="280"/>
    </row>
    <row r="350" spans="1:25" ht="19.5" customHeight="1" x14ac:dyDescent="0.25">
      <c r="A350" s="280"/>
      <c r="B350" s="281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</row>
    <row r="351" spans="1:25" ht="19.5" customHeight="1" x14ac:dyDescent="0.25">
      <c r="A351" s="280"/>
      <c r="B351" s="281"/>
      <c r="C351" s="280"/>
      <c r="D351" s="280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  <c r="Y351" s="280"/>
    </row>
    <row r="352" spans="1:25" ht="19.5" customHeight="1" x14ac:dyDescent="0.25">
      <c r="A352" s="280"/>
      <c r="B352" s="281"/>
      <c r="C352" s="280"/>
      <c r="D352" s="280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  <c r="Y352" s="280"/>
    </row>
    <row r="353" spans="1:25" ht="19.5" customHeight="1" x14ac:dyDescent="0.25">
      <c r="A353" s="280"/>
      <c r="B353" s="281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  <c r="Y353" s="280"/>
    </row>
    <row r="354" spans="1:25" ht="19.5" customHeight="1" x14ac:dyDescent="0.25">
      <c r="A354" s="280"/>
      <c r="B354" s="281"/>
      <c r="C354" s="280"/>
      <c r="D354" s="280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  <c r="Y354" s="280"/>
    </row>
    <row r="355" spans="1:25" ht="19.5" customHeight="1" x14ac:dyDescent="0.25">
      <c r="A355" s="280"/>
      <c r="B355" s="281"/>
      <c r="C355" s="280"/>
      <c r="D355" s="280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  <c r="Y355" s="280"/>
    </row>
    <row r="356" spans="1:25" ht="19.5" customHeight="1" x14ac:dyDescent="0.25">
      <c r="A356" s="280"/>
      <c r="B356" s="281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  <c r="Y356" s="280"/>
    </row>
    <row r="357" spans="1:25" ht="19.5" customHeight="1" x14ac:dyDescent="0.25">
      <c r="A357" s="280"/>
      <c r="B357" s="281"/>
      <c r="C357" s="280"/>
      <c r="D357" s="280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  <c r="Y357" s="280"/>
    </row>
    <row r="358" spans="1:25" ht="19.5" customHeight="1" x14ac:dyDescent="0.25">
      <c r="A358" s="280"/>
      <c r="B358" s="281"/>
      <c r="C358" s="280"/>
      <c r="D358" s="280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  <c r="Y358" s="280"/>
    </row>
    <row r="359" spans="1:25" ht="19.5" customHeight="1" x14ac:dyDescent="0.25">
      <c r="A359" s="280"/>
      <c r="B359" s="281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  <c r="Y359" s="280"/>
    </row>
    <row r="360" spans="1:25" ht="19.5" customHeight="1" x14ac:dyDescent="0.25">
      <c r="A360" s="280"/>
      <c r="B360" s="281"/>
      <c r="C360" s="280"/>
      <c r="D360" s="280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  <c r="Y360" s="280"/>
    </row>
    <row r="361" spans="1:25" ht="19.5" customHeight="1" x14ac:dyDescent="0.25">
      <c r="A361" s="280"/>
      <c r="B361" s="281"/>
      <c r="C361" s="280"/>
      <c r="D361" s="280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  <c r="Y361" s="280"/>
    </row>
    <row r="362" spans="1:25" ht="19.5" customHeight="1" x14ac:dyDescent="0.25">
      <c r="A362" s="280"/>
      <c r="B362" s="281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  <c r="Y362" s="280"/>
    </row>
    <row r="363" spans="1:25" ht="19.5" customHeight="1" x14ac:dyDescent="0.25">
      <c r="A363" s="280"/>
      <c r="B363" s="281"/>
      <c r="C363" s="280"/>
      <c r="D363" s="280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  <c r="Y363" s="280"/>
    </row>
    <row r="364" spans="1:25" ht="19.5" customHeight="1" x14ac:dyDescent="0.25">
      <c r="A364" s="280"/>
      <c r="B364" s="281"/>
      <c r="C364" s="280"/>
      <c r="D364" s="280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  <c r="Y364" s="280"/>
    </row>
    <row r="365" spans="1:25" ht="19.5" customHeight="1" x14ac:dyDescent="0.25">
      <c r="A365" s="280"/>
      <c r="B365" s="281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  <c r="Y365" s="280"/>
    </row>
    <row r="366" spans="1:25" ht="19.5" customHeight="1" x14ac:dyDescent="0.25">
      <c r="A366" s="280"/>
      <c r="B366" s="281"/>
      <c r="C366" s="280"/>
      <c r="D366" s="280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  <c r="Y366" s="280"/>
    </row>
    <row r="367" spans="1:25" ht="19.5" customHeight="1" x14ac:dyDescent="0.25">
      <c r="A367" s="280"/>
      <c r="B367" s="281"/>
      <c r="C367" s="280"/>
      <c r="D367" s="280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  <c r="Y367" s="280"/>
    </row>
    <row r="368" spans="1:25" ht="19.5" customHeight="1" x14ac:dyDescent="0.25">
      <c r="A368" s="280"/>
      <c r="B368" s="281"/>
      <c r="C368" s="280"/>
      <c r="D368" s="280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  <c r="Y368" s="280"/>
    </row>
    <row r="369" spans="1:25" ht="19.5" customHeight="1" x14ac:dyDescent="0.25">
      <c r="A369" s="280"/>
      <c r="B369" s="281"/>
      <c r="C369" s="280"/>
      <c r="D369" s="280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  <c r="Y369" s="280"/>
    </row>
    <row r="370" spans="1:25" ht="19.5" customHeight="1" x14ac:dyDescent="0.25">
      <c r="A370" s="280"/>
      <c r="B370" s="281"/>
      <c r="C370" s="280"/>
      <c r="D370" s="280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  <c r="Y370" s="280"/>
    </row>
    <row r="371" spans="1:25" ht="19.5" customHeight="1" x14ac:dyDescent="0.25">
      <c r="A371" s="280"/>
      <c r="B371" s="281"/>
      <c r="C371" s="280"/>
      <c r="D371" s="280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  <c r="Y371" s="280"/>
    </row>
    <row r="372" spans="1:25" ht="19.5" customHeight="1" x14ac:dyDescent="0.25">
      <c r="A372" s="280"/>
      <c r="B372" s="281"/>
      <c r="C372" s="280"/>
      <c r="D372" s="280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</row>
    <row r="373" spans="1:25" ht="19.5" customHeight="1" x14ac:dyDescent="0.25">
      <c r="A373" s="280"/>
      <c r="B373" s="281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</row>
    <row r="374" spans="1:25" ht="19.5" customHeight="1" x14ac:dyDescent="0.25">
      <c r="A374" s="280"/>
      <c r="B374" s="281"/>
      <c r="C374" s="280"/>
      <c r="D374" s="280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  <c r="Y374" s="280"/>
    </row>
    <row r="375" spans="1:25" ht="19.5" customHeight="1" x14ac:dyDescent="0.25">
      <c r="A375" s="280"/>
      <c r="B375" s="281"/>
      <c r="C375" s="280"/>
      <c r="D375" s="280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  <c r="Y375" s="280"/>
    </row>
    <row r="376" spans="1:25" ht="19.5" customHeight="1" x14ac:dyDescent="0.25">
      <c r="A376" s="280"/>
      <c r="B376" s="281"/>
      <c r="C376" s="280"/>
      <c r="D376" s="280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  <c r="Y376" s="280"/>
    </row>
    <row r="377" spans="1:25" ht="19.5" customHeight="1" x14ac:dyDescent="0.25">
      <c r="A377" s="280"/>
      <c r="B377" s="281"/>
      <c r="C377" s="280"/>
      <c r="D377" s="280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</row>
    <row r="378" spans="1:25" ht="19.5" customHeight="1" x14ac:dyDescent="0.25">
      <c r="A378" s="280"/>
      <c r="B378" s="281"/>
      <c r="C378" s="280"/>
      <c r="D378" s="280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  <c r="Y378" s="280"/>
    </row>
    <row r="379" spans="1:25" ht="19.5" customHeight="1" x14ac:dyDescent="0.25">
      <c r="A379" s="280"/>
      <c r="B379" s="281"/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  <c r="Y379" s="280"/>
    </row>
    <row r="380" spans="1:25" ht="19.5" customHeight="1" x14ac:dyDescent="0.25">
      <c r="A380" s="280"/>
      <c r="B380" s="281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  <c r="Y380" s="280"/>
    </row>
    <row r="381" spans="1:25" ht="19.5" customHeight="1" x14ac:dyDescent="0.25">
      <c r="A381" s="280"/>
      <c r="B381" s="281"/>
      <c r="C381" s="280"/>
      <c r="D381" s="280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  <c r="Y381" s="280"/>
    </row>
    <row r="382" spans="1:25" ht="19.5" customHeight="1" x14ac:dyDescent="0.25">
      <c r="A382" s="280"/>
      <c r="B382" s="281"/>
      <c r="C382" s="280"/>
      <c r="D382" s="280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  <c r="Y382" s="280"/>
    </row>
    <row r="383" spans="1:25" ht="19.5" customHeight="1" x14ac:dyDescent="0.25">
      <c r="A383" s="280"/>
      <c r="B383" s="281"/>
      <c r="C383" s="280"/>
      <c r="D383" s="280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  <c r="Y383" s="280"/>
    </row>
    <row r="384" spans="1:25" ht="19.5" customHeight="1" x14ac:dyDescent="0.25">
      <c r="A384" s="280"/>
      <c r="B384" s="281"/>
      <c r="C384" s="280"/>
      <c r="D384" s="280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  <c r="Y384" s="280"/>
    </row>
    <row r="385" spans="1:25" ht="19.5" customHeight="1" x14ac:dyDescent="0.25">
      <c r="A385" s="280"/>
      <c r="B385" s="281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</row>
    <row r="386" spans="1:25" ht="19.5" customHeight="1" x14ac:dyDescent="0.25">
      <c r="A386" s="280"/>
      <c r="B386" s="281"/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</row>
    <row r="387" spans="1:25" ht="19.5" customHeight="1" x14ac:dyDescent="0.25">
      <c r="A387" s="280"/>
      <c r="B387" s="281"/>
      <c r="C387" s="280"/>
      <c r="D387" s="280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  <c r="Y387" s="280"/>
    </row>
    <row r="388" spans="1:25" ht="19.5" customHeight="1" x14ac:dyDescent="0.25">
      <c r="A388" s="280"/>
      <c r="B388" s="281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</row>
    <row r="389" spans="1:25" ht="19.5" customHeight="1" x14ac:dyDescent="0.25">
      <c r="A389" s="280"/>
      <c r="B389" s="281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  <c r="Y389" s="280"/>
    </row>
    <row r="390" spans="1:25" ht="19.5" customHeight="1" x14ac:dyDescent="0.25">
      <c r="A390" s="280"/>
      <c r="B390" s="281"/>
      <c r="C390" s="280"/>
      <c r="D390" s="280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  <c r="Y390" s="280"/>
    </row>
    <row r="391" spans="1:25" ht="19.5" customHeight="1" x14ac:dyDescent="0.25">
      <c r="A391" s="280"/>
      <c r="B391" s="281"/>
      <c r="C391" s="280"/>
      <c r="D391" s="280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  <c r="Y391" s="280"/>
    </row>
    <row r="392" spans="1:25" ht="19.5" customHeight="1" x14ac:dyDescent="0.25">
      <c r="A392" s="280"/>
      <c r="B392" s="281"/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  <c r="Y392" s="280"/>
    </row>
    <row r="393" spans="1:25" ht="19.5" customHeight="1" x14ac:dyDescent="0.25">
      <c r="A393" s="280"/>
      <c r="B393" s="281"/>
      <c r="C393" s="280"/>
      <c r="D393" s="280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  <c r="Y393" s="280"/>
    </row>
    <row r="394" spans="1:25" ht="19.5" customHeight="1" x14ac:dyDescent="0.25">
      <c r="A394" s="280"/>
      <c r="B394" s="281"/>
      <c r="C394" s="280"/>
      <c r="D394" s="280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  <c r="Y394" s="280"/>
    </row>
    <row r="395" spans="1:25" ht="19.5" customHeight="1" x14ac:dyDescent="0.25">
      <c r="A395" s="280"/>
      <c r="B395" s="281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  <c r="Y395" s="280"/>
    </row>
    <row r="396" spans="1:25" ht="19.5" customHeight="1" x14ac:dyDescent="0.25">
      <c r="A396" s="280"/>
      <c r="B396" s="281"/>
      <c r="C396" s="280"/>
      <c r="D396" s="280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  <c r="Y396" s="280"/>
    </row>
    <row r="397" spans="1:25" ht="19.5" customHeight="1" x14ac:dyDescent="0.25">
      <c r="A397" s="280"/>
      <c r="B397" s="281"/>
      <c r="C397" s="280"/>
      <c r="D397" s="280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  <c r="Y397" s="280"/>
    </row>
    <row r="398" spans="1:25" ht="19.5" customHeight="1" x14ac:dyDescent="0.25">
      <c r="A398" s="280"/>
      <c r="B398" s="281"/>
      <c r="C398" s="280"/>
      <c r="D398" s="280"/>
      <c r="E398" s="280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0"/>
      <c r="R398" s="280"/>
      <c r="S398" s="280"/>
      <c r="T398" s="280"/>
      <c r="U398" s="280"/>
      <c r="V398" s="280"/>
      <c r="W398" s="280"/>
      <c r="X398" s="280"/>
      <c r="Y398" s="280"/>
    </row>
    <row r="399" spans="1:25" ht="19.5" customHeight="1" x14ac:dyDescent="0.25">
      <c r="A399" s="280"/>
      <c r="B399" s="281"/>
      <c r="C399" s="280"/>
      <c r="D399" s="280"/>
      <c r="E399" s="280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0"/>
      <c r="R399" s="280"/>
      <c r="S399" s="280"/>
      <c r="T399" s="280"/>
      <c r="U399" s="280"/>
      <c r="V399" s="280"/>
      <c r="W399" s="280"/>
      <c r="X399" s="280"/>
      <c r="Y399" s="280"/>
    </row>
    <row r="400" spans="1:25" ht="19.5" customHeight="1" x14ac:dyDescent="0.25">
      <c r="A400" s="280"/>
      <c r="B400" s="281"/>
      <c r="C400" s="280"/>
      <c r="D400" s="280"/>
      <c r="E400" s="280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0"/>
      <c r="R400" s="280"/>
      <c r="S400" s="280"/>
      <c r="T400" s="280"/>
      <c r="U400" s="280"/>
      <c r="V400" s="280"/>
      <c r="W400" s="280"/>
      <c r="X400" s="280"/>
      <c r="Y400" s="280"/>
    </row>
    <row r="401" spans="1:25" ht="19.5" customHeight="1" x14ac:dyDescent="0.25">
      <c r="A401" s="280"/>
      <c r="B401" s="281"/>
      <c r="C401" s="280"/>
      <c r="D401" s="280"/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</row>
    <row r="402" spans="1:25" ht="19.5" customHeight="1" x14ac:dyDescent="0.25">
      <c r="A402" s="280"/>
      <c r="B402" s="281"/>
      <c r="C402" s="280"/>
      <c r="D402" s="280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</row>
    <row r="403" spans="1:25" ht="19.5" customHeight="1" x14ac:dyDescent="0.25">
      <c r="A403" s="280"/>
      <c r="B403" s="281"/>
      <c r="C403" s="280"/>
      <c r="D403" s="280"/>
      <c r="E403" s="280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0"/>
      <c r="R403" s="280"/>
      <c r="S403" s="280"/>
      <c r="T403" s="280"/>
      <c r="U403" s="280"/>
      <c r="V403" s="280"/>
      <c r="W403" s="280"/>
      <c r="X403" s="280"/>
      <c r="Y403" s="280"/>
    </row>
    <row r="404" spans="1:25" ht="19.5" customHeight="1" x14ac:dyDescent="0.25">
      <c r="A404" s="280"/>
      <c r="B404" s="281"/>
      <c r="C404" s="280"/>
      <c r="D404" s="280"/>
      <c r="E404" s="280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0"/>
      <c r="R404" s="280"/>
      <c r="S404" s="280"/>
      <c r="T404" s="280"/>
      <c r="U404" s="280"/>
      <c r="V404" s="280"/>
      <c r="W404" s="280"/>
      <c r="X404" s="280"/>
      <c r="Y404" s="280"/>
    </row>
    <row r="405" spans="1:25" ht="19.5" customHeight="1" x14ac:dyDescent="0.25">
      <c r="A405" s="280"/>
      <c r="B405" s="281"/>
      <c r="C405" s="280"/>
      <c r="D405" s="280"/>
      <c r="E405" s="280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0"/>
      <c r="R405" s="280"/>
      <c r="S405" s="280"/>
      <c r="T405" s="280"/>
      <c r="U405" s="280"/>
      <c r="V405" s="280"/>
      <c r="W405" s="280"/>
      <c r="X405" s="280"/>
      <c r="Y405" s="280"/>
    </row>
    <row r="406" spans="1:25" ht="19.5" customHeight="1" x14ac:dyDescent="0.25">
      <c r="A406" s="280"/>
      <c r="B406" s="281"/>
      <c r="C406" s="280"/>
      <c r="D406" s="280"/>
      <c r="E406" s="280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0"/>
      <c r="R406" s="280"/>
      <c r="S406" s="280"/>
      <c r="T406" s="280"/>
      <c r="U406" s="280"/>
      <c r="V406" s="280"/>
      <c r="W406" s="280"/>
      <c r="X406" s="280"/>
      <c r="Y406" s="280"/>
    </row>
    <row r="407" spans="1:25" ht="19.5" customHeight="1" x14ac:dyDescent="0.25">
      <c r="A407" s="280"/>
      <c r="B407" s="281"/>
      <c r="C407" s="280"/>
      <c r="D407" s="280"/>
      <c r="E407" s="280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0"/>
      <c r="R407" s="280"/>
      <c r="S407" s="280"/>
      <c r="T407" s="280"/>
      <c r="U407" s="280"/>
      <c r="V407" s="280"/>
      <c r="W407" s="280"/>
      <c r="X407" s="280"/>
      <c r="Y407" s="280"/>
    </row>
    <row r="408" spans="1:25" ht="19.5" customHeight="1" x14ac:dyDescent="0.25">
      <c r="A408" s="280"/>
      <c r="B408" s="281"/>
      <c r="C408" s="280"/>
      <c r="D408" s="280"/>
      <c r="E408" s="280"/>
      <c r="F408" s="280"/>
      <c r="G408" s="280"/>
      <c r="H408" s="280"/>
      <c r="I408" s="280"/>
      <c r="J408" s="280"/>
      <c r="K408" s="280"/>
      <c r="L408" s="280"/>
      <c r="M408" s="280"/>
      <c r="N408" s="280"/>
      <c r="O408" s="280"/>
      <c r="P408" s="280"/>
      <c r="Q408" s="280"/>
      <c r="R408" s="280"/>
      <c r="S408" s="280"/>
      <c r="T408" s="280"/>
      <c r="U408" s="280"/>
      <c r="V408" s="280"/>
      <c r="W408" s="280"/>
      <c r="X408" s="280"/>
      <c r="Y408" s="280"/>
    </row>
    <row r="409" spans="1:25" ht="19.5" customHeight="1" x14ac:dyDescent="0.25">
      <c r="A409" s="280"/>
      <c r="B409" s="281"/>
      <c r="C409" s="280"/>
      <c r="D409" s="280"/>
      <c r="E409" s="280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0"/>
      <c r="T409" s="280"/>
      <c r="U409" s="280"/>
      <c r="V409" s="280"/>
      <c r="W409" s="280"/>
      <c r="X409" s="280"/>
      <c r="Y409" s="280"/>
    </row>
    <row r="410" spans="1:25" ht="19.5" customHeight="1" x14ac:dyDescent="0.25">
      <c r="A410" s="280"/>
      <c r="B410" s="281"/>
      <c r="C410" s="280"/>
      <c r="D410" s="280"/>
      <c r="E410" s="280"/>
      <c r="F410" s="280"/>
      <c r="G410" s="280"/>
      <c r="H410" s="280"/>
      <c r="I410" s="280"/>
      <c r="J410" s="280"/>
      <c r="K410" s="280"/>
      <c r="L410" s="280"/>
      <c r="M410" s="280"/>
      <c r="N410" s="280"/>
      <c r="O410" s="280"/>
      <c r="P410" s="280"/>
      <c r="Q410" s="280"/>
      <c r="R410" s="280"/>
      <c r="S410" s="280"/>
      <c r="T410" s="280"/>
      <c r="U410" s="280"/>
      <c r="V410" s="280"/>
      <c r="W410" s="280"/>
      <c r="X410" s="280"/>
      <c r="Y410" s="280"/>
    </row>
    <row r="411" spans="1:25" ht="19.5" customHeight="1" x14ac:dyDescent="0.25">
      <c r="A411" s="280"/>
      <c r="B411" s="281"/>
      <c r="C411" s="280"/>
      <c r="D411" s="280"/>
      <c r="E411" s="280"/>
      <c r="F411" s="280"/>
      <c r="G411" s="280"/>
      <c r="H411" s="280"/>
      <c r="I411" s="280"/>
      <c r="J411" s="280"/>
      <c r="K411" s="280"/>
      <c r="L411" s="280"/>
      <c r="M411" s="280"/>
      <c r="N411" s="280"/>
      <c r="O411" s="280"/>
      <c r="P411" s="280"/>
      <c r="Q411" s="280"/>
      <c r="R411" s="280"/>
      <c r="S411" s="280"/>
      <c r="T411" s="280"/>
      <c r="U411" s="280"/>
      <c r="V411" s="280"/>
      <c r="W411" s="280"/>
      <c r="X411" s="280"/>
      <c r="Y411" s="280"/>
    </row>
    <row r="412" spans="1:25" ht="19.5" customHeight="1" x14ac:dyDescent="0.25">
      <c r="A412" s="280"/>
      <c r="B412" s="281"/>
      <c r="C412" s="280"/>
      <c r="D412" s="280"/>
      <c r="E412" s="280"/>
      <c r="F412" s="280"/>
      <c r="G412" s="280"/>
      <c r="H412" s="280"/>
      <c r="I412" s="280"/>
      <c r="J412" s="280"/>
      <c r="K412" s="280"/>
      <c r="L412" s="280"/>
      <c r="M412" s="280"/>
      <c r="N412" s="280"/>
      <c r="O412" s="280"/>
      <c r="P412" s="280"/>
      <c r="Q412" s="280"/>
      <c r="R412" s="280"/>
      <c r="S412" s="280"/>
      <c r="T412" s="280"/>
      <c r="U412" s="280"/>
      <c r="V412" s="280"/>
      <c r="W412" s="280"/>
      <c r="X412" s="280"/>
      <c r="Y412" s="280"/>
    </row>
    <row r="413" spans="1:25" ht="19.5" customHeight="1" x14ac:dyDescent="0.25">
      <c r="A413" s="280"/>
      <c r="B413" s="281"/>
      <c r="C413" s="280"/>
      <c r="D413" s="280"/>
      <c r="E413" s="280"/>
      <c r="F413" s="280"/>
      <c r="G413" s="280"/>
      <c r="H413" s="280"/>
      <c r="I413" s="280"/>
      <c r="J413" s="280"/>
      <c r="K413" s="280"/>
      <c r="L413" s="280"/>
      <c r="M413" s="280"/>
      <c r="N413" s="280"/>
      <c r="O413" s="280"/>
      <c r="P413" s="280"/>
      <c r="Q413" s="280"/>
      <c r="R413" s="280"/>
      <c r="S413" s="280"/>
      <c r="T413" s="280"/>
      <c r="U413" s="280"/>
      <c r="V413" s="280"/>
      <c r="W413" s="280"/>
      <c r="X413" s="280"/>
      <c r="Y413" s="280"/>
    </row>
    <row r="414" spans="1:25" ht="19.5" customHeight="1" x14ac:dyDescent="0.25">
      <c r="A414" s="280"/>
      <c r="B414" s="281"/>
      <c r="C414" s="280"/>
      <c r="D414" s="280"/>
      <c r="E414" s="280"/>
      <c r="F414" s="280"/>
      <c r="G414" s="280"/>
      <c r="H414" s="280"/>
      <c r="I414" s="280"/>
      <c r="J414" s="280"/>
      <c r="K414" s="280"/>
      <c r="L414" s="280"/>
      <c r="M414" s="280"/>
      <c r="N414" s="280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</row>
    <row r="415" spans="1:25" ht="19.5" customHeight="1" x14ac:dyDescent="0.25">
      <c r="A415" s="280"/>
      <c r="B415" s="281"/>
      <c r="C415" s="280"/>
      <c r="D415" s="280"/>
      <c r="E415" s="280"/>
      <c r="F415" s="280"/>
      <c r="G415" s="280"/>
      <c r="H415" s="280"/>
      <c r="I415" s="280"/>
      <c r="J415" s="280"/>
      <c r="K415" s="280"/>
      <c r="L415" s="280"/>
      <c r="M415" s="280"/>
      <c r="N415" s="280"/>
      <c r="O415" s="280"/>
      <c r="P415" s="280"/>
      <c r="Q415" s="280"/>
      <c r="R415" s="280"/>
      <c r="S415" s="280"/>
      <c r="T415" s="280"/>
      <c r="U415" s="280"/>
      <c r="V415" s="280"/>
      <c r="W415" s="280"/>
      <c r="X415" s="280"/>
      <c r="Y415" s="280"/>
    </row>
    <row r="416" spans="1:25" ht="19.5" customHeight="1" x14ac:dyDescent="0.25">
      <c r="A416" s="280"/>
      <c r="B416" s="281"/>
      <c r="C416" s="280"/>
      <c r="D416" s="280"/>
      <c r="E416" s="280"/>
      <c r="F416" s="280"/>
      <c r="G416" s="280"/>
      <c r="H416" s="280"/>
      <c r="I416" s="280"/>
      <c r="J416" s="280"/>
      <c r="K416" s="280"/>
      <c r="L416" s="280"/>
      <c r="M416" s="280"/>
      <c r="N416" s="280"/>
      <c r="O416" s="280"/>
      <c r="P416" s="280"/>
      <c r="Q416" s="280"/>
      <c r="R416" s="280"/>
      <c r="S416" s="280"/>
      <c r="T416" s="280"/>
      <c r="U416" s="280"/>
      <c r="V416" s="280"/>
      <c r="W416" s="280"/>
      <c r="X416" s="280"/>
      <c r="Y416" s="280"/>
    </row>
    <row r="417" spans="1:25" ht="19.5" customHeight="1" x14ac:dyDescent="0.25">
      <c r="A417" s="280"/>
      <c r="B417" s="281"/>
      <c r="C417" s="280"/>
      <c r="D417" s="280"/>
      <c r="E417" s="280"/>
      <c r="F417" s="280"/>
      <c r="G417" s="280"/>
      <c r="H417" s="280"/>
      <c r="I417" s="280"/>
      <c r="J417" s="280"/>
      <c r="K417" s="280"/>
      <c r="L417" s="280"/>
      <c r="M417" s="280"/>
      <c r="N417" s="280"/>
      <c r="O417" s="280"/>
      <c r="P417" s="280"/>
      <c r="Q417" s="280"/>
      <c r="R417" s="280"/>
      <c r="S417" s="280"/>
      <c r="T417" s="280"/>
      <c r="U417" s="280"/>
      <c r="V417" s="280"/>
      <c r="W417" s="280"/>
      <c r="X417" s="280"/>
      <c r="Y417" s="280"/>
    </row>
    <row r="418" spans="1:25" ht="19.5" customHeight="1" x14ac:dyDescent="0.25">
      <c r="A418" s="280"/>
      <c r="B418" s="281"/>
      <c r="C418" s="280"/>
      <c r="D418" s="280"/>
      <c r="E418" s="280"/>
      <c r="F418" s="280"/>
      <c r="G418" s="280"/>
      <c r="H418" s="280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</row>
    <row r="419" spans="1:25" ht="19.5" customHeight="1" x14ac:dyDescent="0.25">
      <c r="A419" s="280"/>
      <c r="B419" s="281"/>
      <c r="C419" s="280"/>
      <c r="D419" s="280"/>
      <c r="E419" s="280"/>
      <c r="F419" s="280"/>
      <c r="G419" s="280"/>
      <c r="H419" s="280"/>
      <c r="I419" s="280"/>
      <c r="J419" s="280"/>
      <c r="K419" s="280"/>
      <c r="L419" s="280"/>
      <c r="M419" s="280"/>
      <c r="N419" s="280"/>
      <c r="O419" s="280"/>
      <c r="P419" s="280"/>
      <c r="Q419" s="280"/>
      <c r="R419" s="280"/>
      <c r="S419" s="280"/>
      <c r="T419" s="280"/>
      <c r="U419" s="280"/>
      <c r="V419" s="280"/>
      <c r="W419" s="280"/>
      <c r="X419" s="280"/>
      <c r="Y419" s="280"/>
    </row>
    <row r="420" spans="1:25" ht="19.5" customHeight="1" x14ac:dyDescent="0.25">
      <c r="A420" s="280"/>
      <c r="B420" s="281"/>
      <c r="C420" s="280"/>
      <c r="D420" s="280"/>
      <c r="E420" s="280"/>
      <c r="F420" s="280"/>
      <c r="G420" s="280"/>
      <c r="H420" s="280"/>
      <c r="I420" s="280"/>
      <c r="J420" s="280"/>
      <c r="K420" s="280"/>
      <c r="L420" s="280"/>
      <c r="M420" s="280"/>
      <c r="N420" s="280"/>
      <c r="O420" s="280"/>
      <c r="P420" s="280"/>
      <c r="Q420" s="280"/>
      <c r="R420" s="280"/>
      <c r="S420" s="280"/>
      <c r="T420" s="280"/>
      <c r="U420" s="280"/>
      <c r="V420" s="280"/>
      <c r="W420" s="280"/>
      <c r="X420" s="280"/>
      <c r="Y420" s="280"/>
    </row>
    <row r="421" spans="1:25" ht="19.5" customHeight="1" x14ac:dyDescent="0.25">
      <c r="A421" s="280"/>
      <c r="B421" s="281"/>
      <c r="C421" s="280"/>
      <c r="D421" s="280"/>
      <c r="E421" s="280"/>
      <c r="F421" s="280"/>
      <c r="G421" s="280"/>
      <c r="H421" s="280"/>
      <c r="I421" s="280"/>
      <c r="J421" s="280"/>
      <c r="K421" s="280"/>
      <c r="L421" s="280"/>
      <c r="M421" s="280"/>
      <c r="N421" s="280"/>
      <c r="O421" s="280"/>
      <c r="P421" s="280"/>
      <c r="Q421" s="280"/>
      <c r="R421" s="280"/>
      <c r="S421" s="280"/>
      <c r="T421" s="280"/>
      <c r="U421" s="280"/>
      <c r="V421" s="280"/>
      <c r="W421" s="280"/>
      <c r="X421" s="280"/>
      <c r="Y421" s="280"/>
    </row>
    <row r="422" spans="1:25" ht="19.5" customHeight="1" x14ac:dyDescent="0.25">
      <c r="A422" s="280"/>
      <c r="B422" s="281"/>
      <c r="C422" s="280"/>
      <c r="D422" s="280"/>
      <c r="E422" s="280"/>
      <c r="F422" s="280"/>
      <c r="G422" s="280"/>
      <c r="H422" s="280"/>
      <c r="I422" s="280"/>
      <c r="J422" s="280"/>
      <c r="K422" s="280"/>
      <c r="L422" s="280"/>
      <c r="M422" s="280"/>
      <c r="N422" s="280"/>
      <c r="O422" s="280"/>
      <c r="P422" s="280"/>
      <c r="Q422" s="280"/>
      <c r="R422" s="280"/>
      <c r="S422" s="280"/>
      <c r="T422" s="280"/>
      <c r="U422" s="280"/>
      <c r="V422" s="280"/>
      <c r="W422" s="280"/>
      <c r="X422" s="280"/>
      <c r="Y422" s="280"/>
    </row>
    <row r="423" spans="1:25" ht="19.5" customHeight="1" x14ac:dyDescent="0.25">
      <c r="A423" s="280"/>
      <c r="B423" s="281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0"/>
      <c r="O423" s="280"/>
      <c r="P423" s="280"/>
      <c r="Q423" s="280"/>
      <c r="R423" s="280"/>
      <c r="S423" s="280"/>
      <c r="T423" s="280"/>
      <c r="U423" s="280"/>
      <c r="V423" s="280"/>
      <c r="W423" s="280"/>
      <c r="X423" s="280"/>
      <c r="Y423" s="280"/>
    </row>
    <row r="424" spans="1:25" ht="19.5" customHeight="1" x14ac:dyDescent="0.25">
      <c r="A424" s="280"/>
      <c r="B424" s="281"/>
      <c r="C424" s="280"/>
      <c r="D424" s="280"/>
      <c r="E424" s="280"/>
      <c r="F424" s="280"/>
      <c r="G424" s="280"/>
      <c r="H424" s="280"/>
      <c r="I424" s="280"/>
      <c r="J424" s="280"/>
      <c r="K424" s="280"/>
      <c r="L424" s="280"/>
      <c r="M424" s="280"/>
      <c r="N424" s="280"/>
      <c r="O424" s="280"/>
      <c r="P424" s="280"/>
      <c r="Q424" s="280"/>
      <c r="R424" s="280"/>
      <c r="S424" s="280"/>
      <c r="T424" s="280"/>
      <c r="U424" s="280"/>
      <c r="V424" s="280"/>
      <c r="W424" s="280"/>
      <c r="X424" s="280"/>
      <c r="Y424" s="280"/>
    </row>
    <row r="425" spans="1:25" ht="19.5" customHeight="1" x14ac:dyDescent="0.25">
      <c r="A425" s="280"/>
      <c r="B425" s="281"/>
      <c r="C425" s="280"/>
      <c r="D425" s="280"/>
      <c r="E425" s="280"/>
      <c r="F425" s="280"/>
      <c r="G425" s="280"/>
      <c r="H425" s="280"/>
      <c r="I425" s="280"/>
      <c r="J425" s="280"/>
      <c r="K425" s="280"/>
      <c r="L425" s="280"/>
      <c r="M425" s="280"/>
      <c r="N425" s="280"/>
      <c r="O425" s="280"/>
      <c r="P425" s="280"/>
      <c r="Q425" s="280"/>
      <c r="R425" s="280"/>
      <c r="S425" s="280"/>
      <c r="T425" s="280"/>
      <c r="U425" s="280"/>
      <c r="V425" s="280"/>
      <c r="W425" s="280"/>
      <c r="X425" s="280"/>
      <c r="Y425" s="280"/>
    </row>
    <row r="426" spans="1:25" ht="19.5" customHeight="1" x14ac:dyDescent="0.25">
      <c r="A426" s="280"/>
      <c r="B426" s="281"/>
      <c r="C426" s="280"/>
      <c r="D426" s="280"/>
      <c r="E426" s="280"/>
      <c r="F426" s="280"/>
      <c r="G426" s="280"/>
      <c r="H426" s="280"/>
      <c r="I426" s="280"/>
      <c r="J426" s="280"/>
      <c r="K426" s="280"/>
      <c r="L426" s="280"/>
      <c r="M426" s="280"/>
      <c r="N426" s="280"/>
      <c r="O426" s="280"/>
      <c r="P426" s="280"/>
      <c r="Q426" s="280"/>
      <c r="R426" s="280"/>
      <c r="S426" s="280"/>
      <c r="T426" s="280"/>
      <c r="U426" s="280"/>
      <c r="V426" s="280"/>
      <c r="W426" s="280"/>
      <c r="X426" s="280"/>
      <c r="Y426" s="280"/>
    </row>
    <row r="427" spans="1:25" ht="19.5" customHeight="1" x14ac:dyDescent="0.25">
      <c r="A427" s="280"/>
      <c r="B427" s="281"/>
      <c r="C427" s="280"/>
      <c r="D427" s="280"/>
      <c r="E427" s="280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</row>
    <row r="428" spans="1:25" ht="19.5" customHeight="1" x14ac:dyDescent="0.25">
      <c r="A428" s="280"/>
      <c r="B428" s="281"/>
      <c r="C428" s="280"/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</row>
    <row r="429" spans="1:25" ht="19.5" customHeight="1" x14ac:dyDescent="0.25">
      <c r="A429" s="280"/>
      <c r="B429" s="281"/>
      <c r="C429" s="280"/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280"/>
      <c r="U429" s="280"/>
      <c r="V429" s="280"/>
      <c r="W429" s="280"/>
      <c r="X429" s="280"/>
      <c r="Y429" s="280"/>
    </row>
    <row r="430" spans="1:25" ht="19.5" customHeight="1" x14ac:dyDescent="0.25">
      <c r="A430" s="280"/>
      <c r="B430" s="281"/>
      <c r="C430" s="280"/>
      <c r="D430" s="280"/>
      <c r="E430" s="280"/>
      <c r="F430" s="280"/>
      <c r="G430" s="280"/>
      <c r="H430" s="280"/>
      <c r="I430" s="280"/>
      <c r="J430" s="280"/>
      <c r="K430" s="280"/>
      <c r="L430" s="280"/>
      <c r="M430" s="280"/>
      <c r="N430" s="280"/>
      <c r="O430" s="280"/>
      <c r="P430" s="280"/>
      <c r="Q430" s="280"/>
      <c r="R430" s="280"/>
      <c r="S430" s="280"/>
      <c r="T430" s="280"/>
      <c r="U430" s="280"/>
      <c r="V430" s="280"/>
      <c r="W430" s="280"/>
      <c r="X430" s="280"/>
      <c r="Y430" s="280"/>
    </row>
    <row r="431" spans="1:25" ht="19.5" customHeight="1" x14ac:dyDescent="0.25">
      <c r="A431" s="280"/>
      <c r="B431" s="281"/>
      <c r="C431" s="280"/>
      <c r="D431" s="280"/>
      <c r="E431" s="280"/>
      <c r="F431" s="280"/>
      <c r="G431" s="280"/>
      <c r="H431" s="280"/>
      <c r="I431" s="280"/>
      <c r="J431" s="280"/>
      <c r="K431" s="280"/>
      <c r="L431" s="280"/>
      <c r="M431" s="280"/>
      <c r="N431" s="280"/>
      <c r="O431" s="280"/>
      <c r="P431" s="280"/>
      <c r="Q431" s="280"/>
      <c r="R431" s="280"/>
      <c r="S431" s="280"/>
      <c r="T431" s="280"/>
      <c r="U431" s="280"/>
      <c r="V431" s="280"/>
      <c r="W431" s="280"/>
      <c r="X431" s="280"/>
      <c r="Y431" s="280"/>
    </row>
    <row r="432" spans="1:25" ht="19.5" customHeight="1" x14ac:dyDescent="0.25">
      <c r="A432" s="280"/>
      <c r="B432" s="281"/>
      <c r="C432" s="280"/>
      <c r="D432" s="280"/>
      <c r="E432" s="280"/>
      <c r="F432" s="280"/>
      <c r="G432" s="280"/>
      <c r="H432" s="280"/>
      <c r="I432" s="280"/>
      <c r="J432" s="280"/>
      <c r="K432" s="280"/>
      <c r="L432" s="280"/>
      <c r="M432" s="280"/>
      <c r="N432" s="280"/>
      <c r="O432" s="280"/>
      <c r="P432" s="280"/>
      <c r="Q432" s="280"/>
      <c r="R432" s="280"/>
      <c r="S432" s="280"/>
      <c r="T432" s="280"/>
      <c r="U432" s="280"/>
      <c r="V432" s="280"/>
      <c r="W432" s="280"/>
      <c r="X432" s="280"/>
      <c r="Y432" s="280"/>
    </row>
    <row r="433" spans="1:25" ht="19.5" customHeight="1" x14ac:dyDescent="0.25">
      <c r="A433" s="280"/>
      <c r="B433" s="281"/>
      <c r="C433" s="280"/>
      <c r="D433" s="280"/>
      <c r="E433" s="280"/>
      <c r="F433" s="280"/>
      <c r="G433" s="280"/>
      <c r="H433" s="280"/>
      <c r="I433" s="280"/>
      <c r="J433" s="280"/>
      <c r="K433" s="280"/>
      <c r="L433" s="280"/>
      <c r="M433" s="280"/>
      <c r="N433" s="280"/>
      <c r="O433" s="280"/>
      <c r="P433" s="280"/>
      <c r="Q433" s="280"/>
      <c r="R433" s="280"/>
      <c r="S433" s="280"/>
      <c r="T433" s="280"/>
      <c r="U433" s="280"/>
      <c r="V433" s="280"/>
      <c r="W433" s="280"/>
      <c r="X433" s="280"/>
      <c r="Y433" s="280"/>
    </row>
    <row r="434" spans="1:25" ht="19.5" customHeight="1" x14ac:dyDescent="0.25">
      <c r="A434" s="280"/>
      <c r="B434" s="281"/>
      <c r="C434" s="280"/>
      <c r="D434" s="280"/>
      <c r="E434" s="280"/>
      <c r="F434" s="280"/>
      <c r="G434" s="280"/>
      <c r="H434" s="280"/>
      <c r="I434" s="280"/>
      <c r="J434" s="280"/>
      <c r="K434" s="280"/>
      <c r="L434" s="280"/>
      <c r="M434" s="280"/>
      <c r="N434" s="280"/>
      <c r="O434" s="280"/>
      <c r="P434" s="280"/>
      <c r="Q434" s="280"/>
      <c r="R434" s="280"/>
      <c r="S434" s="280"/>
      <c r="T434" s="280"/>
      <c r="U434" s="280"/>
      <c r="V434" s="280"/>
      <c r="W434" s="280"/>
      <c r="X434" s="280"/>
      <c r="Y434" s="280"/>
    </row>
    <row r="435" spans="1:25" ht="19.5" customHeight="1" x14ac:dyDescent="0.25">
      <c r="A435" s="280"/>
      <c r="B435" s="281"/>
      <c r="C435" s="280"/>
      <c r="D435" s="280"/>
      <c r="E435" s="280"/>
      <c r="F435" s="280"/>
      <c r="G435" s="280"/>
      <c r="H435" s="280"/>
      <c r="I435" s="280"/>
      <c r="J435" s="280"/>
      <c r="K435" s="280"/>
      <c r="L435" s="280"/>
      <c r="M435" s="280"/>
      <c r="N435" s="280"/>
      <c r="O435" s="280"/>
      <c r="P435" s="280"/>
      <c r="Q435" s="280"/>
      <c r="R435" s="280"/>
      <c r="S435" s="280"/>
      <c r="T435" s="280"/>
      <c r="U435" s="280"/>
      <c r="V435" s="280"/>
      <c r="W435" s="280"/>
      <c r="X435" s="280"/>
      <c r="Y435" s="280"/>
    </row>
    <row r="436" spans="1:25" ht="19.5" customHeight="1" x14ac:dyDescent="0.25">
      <c r="A436" s="280"/>
      <c r="B436" s="281"/>
      <c r="C436" s="280"/>
      <c r="D436" s="280"/>
      <c r="E436" s="280"/>
      <c r="F436" s="280"/>
      <c r="G436" s="280"/>
      <c r="H436" s="280"/>
      <c r="I436" s="280"/>
      <c r="J436" s="280"/>
      <c r="K436" s="280"/>
      <c r="L436" s="280"/>
      <c r="M436" s="280"/>
      <c r="N436" s="280"/>
      <c r="O436" s="280"/>
      <c r="P436" s="280"/>
      <c r="Q436" s="280"/>
      <c r="R436" s="280"/>
      <c r="S436" s="280"/>
      <c r="T436" s="280"/>
      <c r="U436" s="280"/>
      <c r="V436" s="280"/>
      <c r="W436" s="280"/>
      <c r="X436" s="280"/>
      <c r="Y436" s="280"/>
    </row>
    <row r="437" spans="1:25" ht="19.5" customHeight="1" x14ac:dyDescent="0.25">
      <c r="A437" s="280"/>
      <c r="B437" s="281"/>
      <c r="C437" s="280"/>
      <c r="D437" s="280"/>
      <c r="E437" s="280"/>
      <c r="F437" s="280"/>
      <c r="G437" s="280"/>
      <c r="H437" s="280"/>
      <c r="I437" s="280"/>
      <c r="J437" s="280"/>
      <c r="K437" s="280"/>
      <c r="L437" s="280"/>
      <c r="M437" s="280"/>
      <c r="N437" s="280"/>
      <c r="O437" s="280"/>
      <c r="P437" s="280"/>
      <c r="Q437" s="280"/>
      <c r="R437" s="280"/>
      <c r="S437" s="280"/>
      <c r="T437" s="280"/>
      <c r="U437" s="280"/>
      <c r="V437" s="280"/>
      <c r="W437" s="280"/>
      <c r="X437" s="280"/>
      <c r="Y437" s="280"/>
    </row>
    <row r="438" spans="1:25" ht="19.5" customHeight="1" x14ac:dyDescent="0.25">
      <c r="A438" s="280"/>
      <c r="B438" s="281"/>
      <c r="C438" s="280"/>
      <c r="D438" s="280"/>
      <c r="E438" s="280"/>
      <c r="F438" s="280"/>
      <c r="G438" s="280"/>
      <c r="H438" s="280"/>
      <c r="I438" s="280"/>
      <c r="J438" s="280"/>
      <c r="K438" s="280"/>
      <c r="L438" s="280"/>
      <c r="M438" s="280"/>
      <c r="N438" s="280"/>
      <c r="O438" s="280"/>
      <c r="P438" s="280"/>
      <c r="Q438" s="280"/>
      <c r="R438" s="280"/>
      <c r="S438" s="280"/>
      <c r="T438" s="280"/>
      <c r="U438" s="280"/>
      <c r="V438" s="280"/>
      <c r="W438" s="280"/>
      <c r="X438" s="280"/>
      <c r="Y438" s="280"/>
    </row>
    <row r="439" spans="1:25" ht="19.5" customHeight="1" x14ac:dyDescent="0.25">
      <c r="A439" s="280"/>
      <c r="B439" s="281"/>
      <c r="C439" s="280"/>
      <c r="D439" s="280"/>
      <c r="E439" s="280"/>
      <c r="F439" s="280"/>
      <c r="G439" s="280"/>
      <c r="H439" s="280"/>
      <c r="I439" s="280"/>
      <c r="J439" s="280"/>
      <c r="K439" s="280"/>
      <c r="L439" s="280"/>
      <c r="M439" s="280"/>
      <c r="N439" s="280"/>
      <c r="O439" s="280"/>
      <c r="P439" s="280"/>
      <c r="Q439" s="280"/>
      <c r="R439" s="280"/>
      <c r="S439" s="280"/>
      <c r="T439" s="280"/>
      <c r="U439" s="280"/>
      <c r="V439" s="280"/>
      <c r="W439" s="280"/>
      <c r="X439" s="280"/>
      <c r="Y439" s="280"/>
    </row>
    <row r="440" spans="1:25" ht="19.5" customHeight="1" x14ac:dyDescent="0.25">
      <c r="A440" s="280"/>
      <c r="B440" s="281"/>
      <c r="C440" s="280"/>
      <c r="D440" s="280"/>
      <c r="E440" s="280"/>
      <c r="F440" s="280"/>
      <c r="G440" s="280"/>
      <c r="H440" s="280"/>
      <c r="I440" s="280"/>
      <c r="J440" s="280"/>
      <c r="K440" s="280"/>
      <c r="L440" s="280"/>
      <c r="M440" s="280"/>
      <c r="N440" s="280"/>
      <c r="O440" s="280"/>
      <c r="P440" s="280"/>
      <c r="Q440" s="280"/>
      <c r="R440" s="280"/>
      <c r="S440" s="280"/>
      <c r="T440" s="280"/>
      <c r="U440" s="280"/>
      <c r="V440" s="280"/>
      <c r="W440" s="280"/>
      <c r="X440" s="280"/>
      <c r="Y440" s="280"/>
    </row>
    <row r="441" spans="1:25" ht="19.5" customHeight="1" x14ac:dyDescent="0.25">
      <c r="A441" s="280"/>
      <c r="B441" s="281"/>
      <c r="C441" s="280"/>
      <c r="D441" s="280"/>
      <c r="E441" s="280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</row>
    <row r="442" spans="1:25" ht="19.5" customHeight="1" x14ac:dyDescent="0.25">
      <c r="A442" s="280"/>
      <c r="B442" s="281"/>
      <c r="C442" s="280"/>
      <c r="D442" s="280"/>
      <c r="E442" s="280"/>
      <c r="F442" s="280"/>
      <c r="G442" s="280"/>
      <c r="H442" s="280"/>
      <c r="I442" s="280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  <c r="T442" s="280"/>
      <c r="U442" s="280"/>
      <c r="V442" s="280"/>
      <c r="W442" s="280"/>
      <c r="X442" s="280"/>
      <c r="Y442" s="280"/>
    </row>
    <row r="443" spans="1:25" ht="19.5" customHeight="1" x14ac:dyDescent="0.25">
      <c r="A443" s="280"/>
      <c r="B443" s="281"/>
      <c r="C443" s="280"/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0"/>
      <c r="O443" s="280"/>
      <c r="P443" s="280"/>
      <c r="Q443" s="280"/>
      <c r="R443" s="280"/>
      <c r="S443" s="280"/>
      <c r="T443" s="280"/>
      <c r="U443" s="280"/>
      <c r="V443" s="280"/>
      <c r="W443" s="280"/>
      <c r="X443" s="280"/>
      <c r="Y443" s="280"/>
    </row>
    <row r="444" spans="1:25" ht="19.5" customHeight="1" x14ac:dyDescent="0.25">
      <c r="A444" s="280"/>
      <c r="B444" s="281"/>
      <c r="C444" s="280"/>
      <c r="D444" s="280"/>
      <c r="E444" s="280"/>
      <c r="F444" s="280"/>
      <c r="G444" s="280"/>
      <c r="H444" s="280"/>
      <c r="I444" s="280"/>
      <c r="J444" s="280"/>
      <c r="K444" s="280"/>
      <c r="L444" s="280"/>
      <c r="M444" s="280"/>
      <c r="N444" s="280"/>
      <c r="O444" s="280"/>
      <c r="P444" s="280"/>
      <c r="Q444" s="280"/>
      <c r="R444" s="280"/>
      <c r="S444" s="280"/>
      <c r="T444" s="280"/>
      <c r="U444" s="280"/>
      <c r="V444" s="280"/>
      <c r="W444" s="280"/>
      <c r="X444" s="280"/>
      <c r="Y444" s="280"/>
    </row>
    <row r="445" spans="1:25" ht="19.5" customHeight="1" x14ac:dyDescent="0.25">
      <c r="A445" s="280"/>
      <c r="B445" s="281"/>
      <c r="C445" s="280"/>
      <c r="D445" s="280"/>
      <c r="E445" s="280"/>
      <c r="F445" s="280"/>
      <c r="G445" s="280"/>
      <c r="H445" s="280"/>
      <c r="I445" s="280"/>
      <c r="J445" s="280"/>
      <c r="K445" s="280"/>
      <c r="L445" s="280"/>
      <c r="M445" s="280"/>
      <c r="N445" s="280"/>
      <c r="O445" s="280"/>
      <c r="P445" s="280"/>
      <c r="Q445" s="280"/>
      <c r="R445" s="280"/>
      <c r="S445" s="280"/>
      <c r="T445" s="280"/>
      <c r="U445" s="280"/>
      <c r="V445" s="280"/>
      <c r="W445" s="280"/>
      <c r="X445" s="280"/>
      <c r="Y445" s="280"/>
    </row>
    <row r="446" spans="1:25" ht="19.5" customHeight="1" x14ac:dyDescent="0.25">
      <c r="A446" s="280"/>
      <c r="B446" s="281"/>
      <c r="C446" s="280"/>
      <c r="D446" s="280"/>
      <c r="E446" s="280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0"/>
      <c r="R446" s="280"/>
      <c r="S446" s="280"/>
      <c r="T446" s="280"/>
      <c r="U446" s="280"/>
      <c r="V446" s="280"/>
      <c r="W446" s="280"/>
      <c r="X446" s="280"/>
      <c r="Y446" s="280"/>
    </row>
    <row r="447" spans="1:25" ht="19.5" customHeight="1" x14ac:dyDescent="0.25">
      <c r="A447" s="280"/>
      <c r="B447" s="281"/>
      <c r="C447" s="280"/>
      <c r="D447" s="280"/>
      <c r="E447" s="280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0"/>
      <c r="R447" s="280"/>
      <c r="S447" s="280"/>
      <c r="T447" s="280"/>
      <c r="U447" s="280"/>
      <c r="V447" s="280"/>
      <c r="W447" s="280"/>
      <c r="X447" s="280"/>
      <c r="Y447" s="280"/>
    </row>
    <row r="448" spans="1:25" ht="19.5" customHeight="1" x14ac:dyDescent="0.25">
      <c r="A448" s="280"/>
      <c r="B448" s="281"/>
      <c r="C448" s="280"/>
      <c r="D448" s="280"/>
      <c r="E448" s="280"/>
      <c r="F448" s="280"/>
      <c r="G448" s="280"/>
      <c r="H448" s="280"/>
      <c r="I448" s="280"/>
      <c r="J448" s="280"/>
      <c r="K448" s="280"/>
      <c r="L448" s="280"/>
      <c r="M448" s="280"/>
      <c r="N448" s="280"/>
      <c r="O448" s="280"/>
      <c r="P448" s="280"/>
      <c r="Q448" s="280"/>
      <c r="R448" s="280"/>
      <c r="S448" s="280"/>
      <c r="T448" s="280"/>
      <c r="U448" s="280"/>
      <c r="V448" s="280"/>
      <c r="W448" s="280"/>
      <c r="X448" s="280"/>
      <c r="Y448" s="280"/>
    </row>
    <row r="449" spans="1:25" ht="19.5" customHeight="1" x14ac:dyDescent="0.25">
      <c r="A449" s="280"/>
      <c r="B449" s="281"/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0"/>
    </row>
    <row r="450" spans="1:25" ht="19.5" customHeight="1" x14ac:dyDescent="0.25">
      <c r="A450" s="280"/>
      <c r="B450" s="281"/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0"/>
    </row>
    <row r="451" spans="1:25" ht="19.5" customHeight="1" x14ac:dyDescent="0.25">
      <c r="A451" s="280"/>
      <c r="B451" s="281"/>
      <c r="C451" s="280"/>
      <c r="D451" s="280"/>
      <c r="E451" s="280"/>
      <c r="F451" s="280"/>
      <c r="G451" s="280"/>
      <c r="H451" s="280"/>
      <c r="I451" s="280"/>
      <c r="J451" s="280"/>
      <c r="K451" s="280"/>
      <c r="L451" s="280"/>
      <c r="M451" s="280"/>
      <c r="N451" s="280"/>
      <c r="O451" s="280"/>
      <c r="P451" s="280"/>
      <c r="Q451" s="280"/>
      <c r="R451" s="280"/>
      <c r="S451" s="280"/>
      <c r="T451" s="280"/>
      <c r="U451" s="280"/>
      <c r="V451" s="280"/>
      <c r="W451" s="280"/>
      <c r="X451" s="280"/>
      <c r="Y451" s="280"/>
    </row>
    <row r="452" spans="1:25" ht="19.5" customHeight="1" x14ac:dyDescent="0.25">
      <c r="A452" s="280"/>
      <c r="B452" s="281"/>
      <c r="C452" s="280"/>
      <c r="D452" s="280"/>
      <c r="E452" s="280"/>
      <c r="F452" s="280"/>
      <c r="G452" s="280"/>
      <c r="H452" s="280"/>
      <c r="I452" s="280"/>
      <c r="J452" s="280"/>
      <c r="K452" s="280"/>
      <c r="L452" s="280"/>
      <c r="M452" s="280"/>
      <c r="N452" s="280"/>
      <c r="O452" s="280"/>
      <c r="P452" s="280"/>
      <c r="Q452" s="280"/>
      <c r="R452" s="280"/>
      <c r="S452" s="280"/>
      <c r="T452" s="280"/>
      <c r="U452" s="280"/>
      <c r="V452" s="280"/>
      <c r="W452" s="280"/>
      <c r="X452" s="280"/>
      <c r="Y452" s="280"/>
    </row>
    <row r="453" spans="1:25" ht="19.5" customHeight="1" x14ac:dyDescent="0.25">
      <c r="A453" s="280"/>
      <c r="B453" s="281"/>
      <c r="C453" s="280"/>
      <c r="D453" s="280"/>
      <c r="E453" s="280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</row>
    <row r="454" spans="1:25" ht="19.5" customHeight="1" x14ac:dyDescent="0.25">
      <c r="A454" s="280"/>
      <c r="B454" s="281"/>
      <c r="C454" s="280"/>
      <c r="D454" s="280"/>
      <c r="E454" s="280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</row>
    <row r="455" spans="1:25" ht="19.5" customHeight="1" x14ac:dyDescent="0.25">
      <c r="A455" s="280"/>
      <c r="B455" s="281"/>
      <c r="C455" s="280"/>
      <c r="D455" s="280"/>
      <c r="E455" s="280"/>
      <c r="F455" s="280"/>
      <c r="G455" s="280"/>
      <c r="H455" s="280"/>
      <c r="I455" s="280"/>
      <c r="J455" s="280"/>
      <c r="K455" s="280"/>
      <c r="L455" s="280"/>
      <c r="M455" s="280"/>
      <c r="N455" s="280"/>
      <c r="O455" s="280"/>
      <c r="P455" s="280"/>
      <c r="Q455" s="280"/>
      <c r="R455" s="280"/>
      <c r="S455" s="280"/>
      <c r="T455" s="280"/>
      <c r="U455" s="280"/>
      <c r="V455" s="280"/>
      <c r="W455" s="280"/>
      <c r="X455" s="280"/>
      <c r="Y455" s="280"/>
    </row>
    <row r="456" spans="1:25" ht="19.5" customHeight="1" x14ac:dyDescent="0.25">
      <c r="A456" s="280"/>
      <c r="B456" s="281"/>
      <c r="C456" s="280"/>
      <c r="D456" s="280"/>
      <c r="E456" s="280"/>
      <c r="F456" s="280"/>
      <c r="G456" s="280"/>
      <c r="H456" s="280"/>
      <c r="I456" s="280"/>
      <c r="J456" s="280"/>
      <c r="K456" s="280"/>
      <c r="L456" s="280"/>
      <c r="M456" s="280"/>
      <c r="N456" s="280"/>
      <c r="O456" s="280"/>
      <c r="P456" s="280"/>
      <c r="Q456" s="280"/>
      <c r="R456" s="280"/>
      <c r="S456" s="280"/>
      <c r="T456" s="280"/>
      <c r="U456" s="280"/>
      <c r="V456" s="280"/>
      <c r="W456" s="280"/>
      <c r="X456" s="280"/>
      <c r="Y456" s="280"/>
    </row>
    <row r="457" spans="1:25" ht="19.5" customHeight="1" x14ac:dyDescent="0.25">
      <c r="A457" s="280"/>
      <c r="B457" s="281"/>
      <c r="C457" s="280"/>
      <c r="D457" s="280"/>
      <c r="E457" s="280"/>
      <c r="F457" s="280"/>
      <c r="G457" s="280"/>
      <c r="H457" s="280"/>
      <c r="I457" s="280"/>
      <c r="J457" s="280"/>
      <c r="K457" s="280"/>
      <c r="L457" s="280"/>
      <c r="M457" s="280"/>
      <c r="N457" s="280"/>
      <c r="O457" s="280"/>
      <c r="P457" s="280"/>
      <c r="Q457" s="280"/>
      <c r="R457" s="280"/>
      <c r="S457" s="280"/>
      <c r="T457" s="280"/>
      <c r="U457" s="280"/>
      <c r="V457" s="280"/>
      <c r="W457" s="280"/>
      <c r="X457" s="280"/>
      <c r="Y457" s="280"/>
    </row>
    <row r="458" spans="1:25" ht="19.5" customHeight="1" x14ac:dyDescent="0.25">
      <c r="A458" s="280"/>
      <c r="B458" s="281"/>
      <c r="C458" s="280"/>
      <c r="D458" s="280"/>
      <c r="E458" s="280"/>
      <c r="F458" s="280"/>
      <c r="G458" s="280"/>
      <c r="H458" s="280"/>
      <c r="I458" s="280"/>
      <c r="J458" s="280"/>
      <c r="K458" s="280"/>
      <c r="L458" s="280"/>
      <c r="M458" s="280"/>
      <c r="N458" s="280"/>
      <c r="O458" s="280"/>
      <c r="P458" s="280"/>
      <c r="Q458" s="280"/>
      <c r="R458" s="280"/>
      <c r="S458" s="280"/>
      <c r="T458" s="280"/>
      <c r="U458" s="280"/>
      <c r="V458" s="280"/>
      <c r="W458" s="280"/>
      <c r="X458" s="280"/>
      <c r="Y458" s="280"/>
    </row>
    <row r="459" spans="1:25" ht="19.5" customHeight="1" x14ac:dyDescent="0.25">
      <c r="A459" s="280"/>
      <c r="B459" s="281"/>
      <c r="C459" s="280"/>
      <c r="D459" s="280"/>
      <c r="E459" s="280"/>
      <c r="F459" s="280"/>
      <c r="G459" s="280"/>
      <c r="H459" s="280"/>
      <c r="I459" s="280"/>
      <c r="J459" s="280"/>
      <c r="K459" s="280"/>
      <c r="L459" s="280"/>
      <c r="M459" s="280"/>
      <c r="N459" s="280"/>
      <c r="O459" s="280"/>
      <c r="P459" s="280"/>
      <c r="Q459" s="280"/>
      <c r="R459" s="280"/>
      <c r="S459" s="280"/>
      <c r="T459" s="280"/>
      <c r="U459" s="280"/>
      <c r="V459" s="280"/>
      <c r="W459" s="280"/>
      <c r="X459" s="280"/>
      <c r="Y459" s="280"/>
    </row>
    <row r="460" spans="1:25" ht="19.5" customHeight="1" x14ac:dyDescent="0.25">
      <c r="A460" s="280"/>
      <c r="B460" s="281"/>
      <c r="C460" s="280"/>
      <c r="D460" s="280"/>
      <c r="E460" s="280"/>
      <c r="F460" s="280"/>
      <c r="G460" s="280"/>
      <c r="H460" s="280"/>
      <c r="I460" s="280"/>
      <c r="J460" s="280"/>
      <c r="K460" s="280"/>
      <c r="L460" s="280"/>
      <c r="M460" s="280"/>
      <c r="N460" s="280"/>
      <c r="O460" s="280"/>
      <c r="P460" s="280"/>
      <c r="Q460" s="280"/>
      <c r="R460" s="280"/>
      <c r="S460" s="280"/>
      <c r="T460" s="280"/>
      <c r="U460" s="280"/>
      <c r="V460" s="280"/>
      <c r="W460" s="280"/>
      <c r="X460" s="280"/>
      <c r="Y460" s="280"/>
    </row>
    <row r="461" spans="1:25" ht="19.5" customHeight="1" x14ac:dyDescent="0.25">
      <c r="A461" s="280"/>
      <c r="B461" s="281"/>
      <c r="C461" s="280"/>
      <c r="D461" s="280"/>
      <c r="E461" s="280"/>
      <c r="F461" s="280"/>
      <c r="G461" s="280"/>
      <c r="H461" s="280"/>
      <c r="I461" s="280"/>
      <c r="J461" s="280"/>
      <c r="K461" s="280"/>
      <c r="L461" s="280"/>
      <c r="M461" s="280"/>
      <c r="N461" s="280"/>
      <c r="O461" s="280"/>
      <c r="P461" s="280"/>
      <c r="Q461" s="280"/>
      <c r="R461" s="280"/>
      <c r="S461" s="280"/>
      <c r="T461" s="280"/>
      <c r="U461" s="280"/>
      <c r="V461" s="280"/>
      <c r="W461" s="280"/>
      <c r="X461" s="280"/>
      <c r="Y461" s="280"/>
    </row>
    <row r="462" spans="1:25" ht="19.5" customHeight="1" x14ac:dyDescent="0.25">
      <c r="A462" s="280"/>
      <c r="B462" s="281"/>
      <c r="C462" s="280"/>
      <c r="D462" s="280"/>
      <c r="E462" s="280"/>
      <c r="F462" s="280"/>
      <c r="G462" s="280"/>
      <c r="H462" s="280"/>
      <c r="I462" s="280"/>
      <c r="J462" s="280"/>
      <c r="K462" s="280"/>
      <c r="L462" s="280"/>
      <c r="M462" s="280"/>
      <c r="N462" s="280"/>
      <c r="O462" s="280"/>
      <c r="P462" s="280"/>
      <c r="Q462" s="280"/>
      <c r="R462" s="280"/>
      <c r="S462" s="280"/>
      <c r="T462" s="280"/>
      <c r="U462" s="280"/>
      <c r="V462" s="280"/>
      <c r="W462" s="280"/>
      <c r="X462" s="280"/>
      <c r="Y462" s="280"/>
    </row>
    <row r="463" spans="1:25" ht="19.5" customHeight="1" x14ac:dyDescent="0.25">
      <c r="A463" s="280"/>
      <c r="B463" s="281"/>
      <c r="C463" s="280"/>
      <c r="D463" s="280"/>
      <c r="E463" s="280"/>
      <c r="F463" s="280"/>
      <c r="G463" s="280"/>
      <c r="H463" s="280"/>
      <c r="I463" s="280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  <c r="V463" s="280"/>
      <c r="W463" s="280"/>
      <c r="X463" s="280"/>
      <c r="Y463" s="280"/>
    </row>
    <row r="464" spans="1:25" ht="19.5" customHeight="1" x14ac:dyDescent="0.25">
      <c r="A464" s="280"/>
      <c r="B464" s="281"/>
      <c r="C464" s="280"/>
      <c r="D464" s="280"/>
      <c r="E464" s="280"/>
      <c r="F464" s="280"/>
      <c r="G464" s="280"/>
      <c r="H464" s="280"/>
      <c r="I464" s="280"/>
      <c r="J464" s="280"/>
      <c r="K464" s="280"/>
      <c r="L464" s="280"/>
      <c r="M464" s="280"/>
      <c r="N464" s="280"/>
      <c r="O464" s="280"/>
      <c r="P464" s="280"/>
      <c r="Q464" s="280"/>
      <c r="R464" s="280"/>
      <c r="S464" s="280"/>
      <c r="T464" s="280"/>
      <c r="U464" s="280"/>
      <c r="V464" s="280"/>
      <c r="W464" s="280"/>
      <c r="X464" s="280"/>
      <c r="Y464" s="280"/>
    </row>
    <row r="465" spans="1:25" ht="19.5" customHeight="1" x14ac:dyDescent="0.25">
      <c r="A465" s="280"/>
      <c r="B465" s="281"/>
      <c r="C465" s="280"/>
      <c r="D465" s="280"/>
      <c r="E465" s="280"/>
      <c r="F465" s="280"/>
      <c r="G465" s="280"/>
      <c r="H465" s="280"/>
      <c r="I465" s="280"/>
      <c r="J465" s="280"/>
      <c r="K465" s="280"/>
      <c r="L465" s="280"/>
      <c r="M465" s="280"/>
      <c r="N465" s="280"/>
      <c r="O465" s="280"/>
      <c r="P465" s="280"/>
      <c r="Q465" s="280"/>
      <c r="R465" s="280"/>
      <c r="S465" s="280"/>
      <c r="T465" s="280"/>
      <c r="U465" s="280"/>
      <c r="V465" s="280"/>
      <c r="W465" s="280"/>
      <c r="X465" s="280"/>
      <c r="Y465" s="280"/>
    </row>
    <row r="466" spans="1:25" ht="19.5" customHeight="1" x14ac:dyDescent="0.25">
      <c r="A466" s="280"/>
      <c r="B466" s="281"/>
      <c r="C466" s="280"/>
      <c r="D466" s="280"/>
      <c r="E466" s="280"/>
      <c r="F466" s="280"/>
      <c r="G466" s="280"/>
      <c r="H466" s="280"/>
      <c r="I466" s="280"/>
      <c r="J466" s="280"/>
      <c r="K466" s="280"/>
      <c r="L466" s="280"/>
      <c r="M466" s="280"/>
      <c r="N466" s="280"/>
      <c r="O466" s="280"/>
      <c r="P466" s="280"/>
      <c r="Q466" s="280"/>
      <c r="R466" s="280"/>
      <c r="S466" s="280"/>
      <c r="T466" s="280"/>
      <c r="U466" s="280"/>
      <c r="V466" s="280"/>
      <c r="W466" s="280"/>
      <c r="X466" s="280"/>
      <c r="Y466" s="280"/>
    </row>
    <row r="467" spans="1:25" ht="19.5" customHeight="1" x14ac:dyDescent="0.25">
      <c r="A467" s="280"/>
      <c r="B467" s="281"/>
      <c r="C467" s="280"/>
      <c r="D467" s="280"/>
      <c r="E467" s="280"/>
      <c r="F467" s="280"/>
      <c r="G467" s="280"/>
      <c r="H467" s="280"/>
      <c r="I467" s="280"/>
      <c r="J467" s="280"/>
      <c r="K467" s="280"/>
      <c r="L467" s="280"/>
      <c r="M467" s="280"/>
      <c r="N467" s="280"/>
      <c r="O467" s="280"/>
      <c r="P467" s="280"/>
      <c r="Q467" s="280"/>
      <c r="R467" s="280"/>
      <c r="S467" s="280"/>
      <c r="T467" s="280"/>
      <c r="U467" s="280"/>
      <c r="V467" s="280"/>
      <c r="W467" s="280"/>
      <c r="X467" s="280"/>
      <c r="Y467" s="280"/>
    </row>
    <row r="468" spans="1:25" ht="19.5" customHeight="1" x14ac:dyDescent="0.25">
      <c r="A468" s="280"/>
      <c r="B468" s="281"/>
      <c r="C468" s="280"/>
      <c r="D468" s="280"/>
      <c r="E468" s="280"/>
      <c r="F468" s="280"/>
      <c r="G468" s="280"/>
      <c r="H468" s="280"/>
      <c r="I468" s="280"/>
      <c r="J468" s="280"/>
      <c r="K468" s="280"/>
      <c r="L468" s="280"/>
      <c r="M468" s="280"/>
      <c r="N468" s="280"/>
      <c r="O468" s="280"/>
      <c r="P468" s="280"/>
      <c r="Q468" s="280"/>
      <c r="R468" s="280"/>
      <c r="S468" s="280"/>
      <c r="T468" s="280"/>
      <c r="U468" s="280"/>
      <c r="V468" s="280"/>
      <c r="W468" s="280"/>
      <c r="X468" s="280"/>
      <c r="Y468" s="280"/>
    </row>
    <row r="469" spans="1:25" ht="19.5" customHeight="1" x14ac:dyDescent="0.25">
      <c r="A469" s="280"/>
      <c r="B469" s="281"/>
      <c r="C469" s="280"/>
      <c r="D469" s="280"/>
      <c r="E469" s="280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</row>
    <row r="470" spans="1:25" ht="19.5" customHeight="1" x14ac:dyDescent="0.25">
      <c r="A470" s="280"/>
      <c r="B470" s="281"/>
      <c r="C470" s="280"/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</row>
    <row r="471" spans="1:25" ht="19.5" customHeight="1" x14ac:dyDescent="0.25">
      <c r="A471" s="280"/>
      <c r="B471" s="281"/>
      <c r="C471" s="280"/>
      <c r="D471" s="280"/>
      <c r="E471" s="280"/>
      <c r="F471" s="280"/>
      <c r="G471" s="280"/>
      <c r="H471" s="280"/>
      <c r="I471" s="280"/>
      <c r="J471" s="280"/>
      <c r="K471" s="280"/>
      <c r="L471" s="280"/>
      <c r="M471" s="280"/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0"/>
      <c r="Y471" s="280"/>
    </row>
    <row r="472" spans="1:25" ht="19.5" customHeight="1" x14ac:dyDescent="0.25">
      <c r="A472" s="280"/>
      <c r="B472" s="281"/>
      <c r="C472" s="280"/>
      <c r="D472" s="280"/>
      <c r="E472" s="280"/>
      <c r="F472" s="280"/>
      <c r="G472" s="280"/>
      <c r="H472" s="280"/>
      <c r="I472" s="280"/>
      <c r="J472" s="280"/>
      <c r="K472" s="280"/>
      <c r="L472" s="280"/>
      <c r="M472" s="280"/>
      <c r="N472" s="280"/>
      <c r="O472" s="280"/>
      <c r="P472" s="280"/>
      <c r="Q472" s="280"/>
      <c r="R472" s="280"/>
      <c r="S472" s="280"/>
      <c r="T472" s="280"/>
      <c r="U472" s="280"/>
      <c r="V472" s="280"/>
      <c r="W472" s="280"/>
      <c r="X472" s="280"/>
      <c r="Y472" s="280"/>
    </row>
    <row r="473" spans="1:25" ht="19.5" customHeight="1" x14ac:dyDescent="0.25">
      <c r="A473" s="280"/>
      <c r="B473" s="281"/>
      <c r="C473" s="280"/>
      <c r="D473" s="280"/>
      <c r="E473" s="280"/>
      <c r="F473" s="280"/>
      <c r="G473" s="280"/>
      <c r="H473" s="280"/>
      <c r="I473" s="280"/>
      <c r="J473" s="280"/>
      <c r="K473" s="280"/>
      <c r="L473" s="280"/>
      <c r="M473" s="280"/>
      <c r="N473" s="280"/>
      <c r="O473" s="280"/>
      <c r="P473" s="280"/>
      <c r="Q473" s="280"/>
      <c r="R473" s="280"/>
      <c r="S473" s="280"/>
      <c r="T473" s="280"/>
      <c r="U473" s="280"/>
      <c r="V473" s="280"/>
      <c r="W473" s="280"/>
      <c r="X473" s="280"/>
      <c r="Y473" s="280"/>
    </row>
    <row r="474" spans="1:25" ht="19.5" customHeight="1" x14ac:dyDescent="0.25">
      <c r="A474" s="280"/>
      <c r="B474" s="281"/>
      <c r="C474" s="280"/>
      <c r="D474" s="280"/>
      <c r="E474" s="280"/>
      <c r="F474" s="280"/>
      <c r="G474" s="280"/>
      <c r="H474" s="280"/>
      <c r="I474" s="280"/>
      <c r="J474" s="280"/>
      <c r="K474" s="280"/>
      <c r="L474" s="280"/>
      <c r="M474" s="280"/>
      <c r="N474" s="280"/>
      <c r="O474" s="280"/>
      <c r="P474" s="280"/>
      <c r="Q474" s="280"/>
      <c r="R474" s="280"/>
      <c r="S474" s="280"/>
      <c r="T474" s="280"/>
      <c r="U474" s="280"/>
      <c r="V474" s="280"/>
      <c r="W474" s="280"/>
      <c r="X474" s="280"/>
      <c r="Y474" s="280"/>
    </row>
    <row r="475" spans="1:25" ht="19.5" customHeight="1" x14ac:dyDescent="0.25">
      <c r="A475" s="280"/>
      <c r="B475" s="281"/>
      <c r="C475" s="280"/>
      <c r="D475" s="280"/>
      <c r="E475" s="280"/>
      <c r="F475" s="280"/>
      <c r="G475" s="280"/>
      <c r="H475" s="280"/>
      <c r="I475" s="280"/>
      <c r="J475" s="280"/>
      <c r="K475" s="280"/>
      <c r="L475" s="280"/>
      <c r="M475" s="280"/>
      <c r="N475" s="280"/>
      <c r="O475" s="280"/>
      <c r="P475" s="280"/>
      <c r="Q475" s="280"/>
      <c r="R475" s="280"/>
      <c r="S475" s="280"/>
      <c r="T475" s="280"/>
      <c r="U475" s="280"/>
      <c r="V475" s="280"/>
      <c r="W475" s="280"/>
      <c r="X475" s="280"/>
      <c r="Y475" s="280"/>
    </row>
    <row r="476" spans="1:25" ht="19.5" customHeight="1" x14ac:dyDescent="0.25">
      <c r="A476" s="280"/>
      <c r="B476" s="281"/>
      <c r="C476" s="280"/>
      <c r="D476" s="280"/>
      <c r="E476" s="280"/>
      <c r="F476" s="280"/>
      <c r="G476" s="280"/>
      <c r="H476" s="280"/>
      <c r="I476" s="280"/>
      <c r="J476" s="280"/>
      <c r="K476" s="280"/>
      <c r="L476" s="280"/>
      <c r="M476" s="280"/>
      <c r="N476" s="280"/>
      <c r="O476" s="280"/>
      <c r="P476" s="280"/>
      <c r="Q476" s="280"/>
      <c r="R476" s="280"/>
      <c r="S476" s="280"/>
      <c r="T476" s="280"/>
      <c r="U476" s="280"/>
      <c r="V476" s="280"/>
      <c r="W476" s="280"/>
      <c r="X476" s="280"/>
      <c r="Y476" s="280"/>
    </row>
    <row r="477" spans="1:25" ht="19.5" customHeight="1" x14ac:dyDescent="0.25">
      <c r="A477" s="280"/>
      <c r="B477" s="281"/>
      <c r="C477" s="280"/>
      <c r="D477" s="280"/>
      <c r="E477" s="280"/>
      <c r="F477" s="280"/>
      <c r="G477" s="280"/>
      <c r="H477" s="280"/>
      <c r="I477" s="280"/>
      <c r="J477" s="280"/>
      <c r="K477" s="280"/>
      <c r="L477" s="280"/>
      <c r="M477" s="280"/>
      <c r="N477" s="280"/>
      <c r="O477" s="280"/>
      <c r="P477" s="280"/>
      <c r="Q477" s="280"/>
      <c r="R477" s="280"/>
      <c r="S477" s="280"/>
      <c r="T477" s="280"/>
      <c r="U477" s="280"/>
      <c r="V477" s="280"/>
      <c r="W477" s="280"/>
      <c r="X477" s="280"/>
      <c r="Y477" s="280"/>
    </row>
    <row r="478" spans="1:25" ht="19.5" customHeight="1" x14ac:dyDescent="0.25">
      <c r="A478" s="280"/>
      <c r="B478" s="281"/>
      <c r="C478" s="280"/>
      <c r="D478" s="280"/>
      <c r="E478" s="280"/>
      <c r="F478" s="280"/>
      <c r="G478" s="280"/>
      <c r="H478" s="280"/>
      <c r="I478" s="280"/>
      <c r="J478" s="280"/>
      <c r="K478" s="280"/>
      <c r="L478" s="280"/>
      <c r="M478" s="280"/>
      <c r="N478" s="280"/>
      <c r="O478" s="280"/>
      <c r="P478" s="280"/>
      <c r="Q478" s="280"/>
      <c r="R478" s="280"/>
      <c r="S478" s="280"/>
      <c r="T478" s="280"/>
      <c r="U478" s="280"/>
      <c r="V478" s="280"/>
      <c r="W478" s="280"/>
      <c r="X478" s="280"/>
      <c r="Y478" s="280"/>
    </row>
    <row r="479" spans="1:25" ht="19.5" customHeight="1" x14ac:dyDescent="0.25">
      <c r="A479" s="280"/>
      <c r="B479" s="281"/>
      <c r="C479" s="280"/>
      <c r="D479" s="280"/>
      <c r="E479" s="280"/>
      <c r="F479" s="280"/>
      <c r="G479" s="280"/>
      <c r="H479" s="280"/>
      <c r="I479" s="280"/>
      <c r="J479" s="280"/>
      <c r="K479" s="280"/>
      <c r="L479" s="280"/>
      <c r="M479" s="280"/>
      <c r="N479" s="280"/>
      <c r="O479" s="280"/>
      <c r="P479" s="280"/>
      <c r="Q479" s="280"/>
      <c r="R479" s="280"/>
      <c r="S479" s="280"/>
      <c r="T479" s="280"/>
      <c r="U479" s="280"/>
      <c r="V479" s="280"/>
      <c r="W479" s="280"/>
      <c r="X479" s="280"/>
      <c r="Y479" s="280"/>
    </row>
    <row r="480" spans="1:25" ht="19.5" customHeight="1" x14ac:dyDescent="0.25">
      <c r="A480" s="280"/>
      <c r="B480" s="281"/>
      <c r="C480" s="280"/>
      <c r="D480" s="280"/>
      <c r="E480" s="280"/>
      <c r="F480" s="280"/>
      <c r="G480" s="280"/>
      <c r="H480" s="280"/>
      <c r="I480" s="280"/>
      <c r="J480" s="280"/>
      <c r="K480" s="280"/>
      <c r="L480" s="280"/>
      <c r="M480" s="280"/>
      <c r="N480" s="280"/>
      <c r="O480" s="280"/>
      <c r="P480" s="280"/>
      <c r="Q480" s="280"/>
      <c r="R480" s="280"/>
      <c r="S480" s="280"/>
      <c r="T480" s="280"/>
      <c r="U480" s="280"/>
      <c r="V480" s="280"/>
      <c r="W480" s="280"/>
      <c r="X480" s="280"/>
      <c r="Y480" s="280"/>
    </row>
    <row r="481" spans="1:25" ht="19.5" customHeight="1" x14ac:dyDescent="0.25">
      <c r="A481" s="280"/>
      <c r="B481" s="281"/>
      <c r="C481" s="280"/>
      <c r="D481" s="280"/>
      <c r="E481" s="280"/>
      <c r="F481" s="280"/>
      <c r="G481" s="280"/>
      <c r="H481" s="280"/>
      <c r="I481" s="280"/>
      <c r="J481" s="280"/>
      <c r="K481" s="280"/>
      <c r="L481" s="280"/>
      <c r="M481" s="280"/>
      <c r="N481" s="280"/>
      <c r="O481" s="280"/>
      <c r="P481" s="280"/>
      <c r="Q481" s="280"/>
      <c r="R481" s="280"/>
      <c r="S481" s="280"/>
      <c r="T481" s="280"/>
      <c r="U481" s="280"/>
      <c r="V481" s="280"/>
      <c r="W481" s="280"/>
      <c r="X481" s="280"/>
      <c r="Y481" s="280"/>
    </row>
    <row r="482" spans="1:25" ht="19.5" customHeight="1" x14ac:dyDescent="0.25">
      <c r="A482" s="280"/>
      <c r="B482" s="281"/>
      <c r="C482" s="280"/>
      <c r="D482" s="280"/>
      <c r="E482" s="280"/>
      <c r="F482" s="280"/>
      <c r="G482" s="280"/>
      <c r="H482" s="280"/>
      <c r="I482" s="280"/>
      <c r="J482" s="280"/>
      <c r="K482" s="280"/>
      <c r="L482" s="280"/>
      <c r="M482" s="280"/>
      <c r="N482" s="280"/>
      <c r="O482" s="280"/>
      <c r="P482" s="280"/>
      <c r="Q482" s="280"/>
      <c r="R482" s="280"/>
      <c r="S482" s="280"/>
      <c r="T482" s="280"/>
      <c r="U482" s="280"/>
      <c r="V482" s="280"/>
      <c r="W482" s="280"/>
      <c r="X482" s="280"/>
      <c r="Y482" s="280"/>
    </row>
    <row r="483" spans="1:25" ht="19.5" customHeight="1" x14ac:dyDescent="0.25">
      <c r="A483" s="280"/>
      <c r="B483" s="281"/>
      <c r="C483" s="280"/>
      <c r="D483" s="280"/>
      <c r="E483" s="280"/>
      <c r="F483" s="280"/>
      <c r="G483" s="280"/>
      <c r="H483" s="280"/>
      <c r="I483" s="280"/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280"/>
      <c r="U483" s="280"/>
      <c r="V483" s="280"/>
      <c r="W483" s="280"/>
      <c r="X483" s="280"/>
      <c r="Y483" s="280"/>
    </row>
    <row r="484" spans="1:25" ht="19.5" customHeight="1" x14ac:dyDescent="0.25">
      <c r="A484" s="280"/>
      <c r="B484" s="281"/>
      <c r="C484" s="280"/>
      <c r="D484" s="280"/>
      <c r="E484" s="280"/>
      <c r="F484" s="280"/>
      <c r="G484" s="280"/>
      <c r="H484" s="280"/>
      <c r="I484" s="280"/>
      <c r="J484" s="280"/>
      <c r="K484" s="280"/>
      <c r="L484" s="280"/>
      <c r="M484" s="280"/>
      <c r="N484" s="280"/>
      <c r="O484" s="280"/>
      <c r="P484" s="280"/>
      <c r="Q484" s="280"/>
      <c r="R484" s="280"/>
      <c r="S484" s="280"/>
      <c r="T484" s="280"/>
      <c r="U484" s="280"/>
      <c r="V484" s="280"/>
      <c r="W484" s="280"/>
      <c r="X484" s="280"/>
      <c r="Y484" s="280"/>
    </row>
    <row r="485" spans="1:25" ht="19.5" customHeight="1" x14ac:dyDescent="0.25">
      <c r="A485" s="280"/>
      <c r="B485" s="281"/>
      <c r="C485" s="280"/>
      <c r="D485" s="280"/>
      <c r="E485" s="280"/>
      <c r="F485" s="280"/>
      <c r="G485" s="280"/>
      <c r="H485" s="280"/>
      <c r="I485" s="280"/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280"/>
      <c r="U485" s="280"/>
      <c r="V485" s="280"/>
      <c r="W485" s="280"/>
      <c r="X485" s="280"/>
      <c r="Y485" s="280"/>
    </row>
    <row r="486" spans="1:25" ht="19.5" customHeight="1" x14ac:dyDescent="0.25">
      <c r="A486" s="280"/>
      <c r="B486" s="281"/>
      <c r="C486" s="280"/>
      <c r="D486" s="280"/>
      <c r="E486" s="280"/>
      <c r="F486" s="280"/>
      <c r="G486" s="280"/>
      <c r="H486" s="280"/>
      <c r="I486" s="280"/>
      <c r="J486" s="280"/>
      <c r="K486" s="280"/>
      <c r="L486" s="280"/>
      <c r="M486" s="280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</row>
    <row r="487" spans="1:25" ht="19.5" customHeight="1" x14ac:dyDescent="0.25">
      <c r="A487" s="280"/>
      <c r="B487" s="281"/>
      <c r="C487" s="280"/>
      <c r="D487" s="280"/>
      <c r="E487" s="280"/>
      <c r="F487" s="280"/>
      <c r="G487" s="280"/>
      <c r="H487" s="280"/>
      <c r="I487" s="280"/>
      <c r="J487" s="280"/>
      <c r="K487" s="280"/>
      <c r="L487" s="280"/>
      <c r="M487" s="280"/>
      <c r="N487" s="280"/>
      <c r="O487" s="280"/>
      <c r="P487" s="280"/>
      <c r="Q487" s="280"/>
      <c r="R487" s="280"/>
      <c r="S487" s="280"/>
      <c r="T487" s="280"/>
      <c r="U487" s="280"/>
      <c r="V487" s="280"/>
      <c r="W487" s="280"/>
      <c r="X487" s="280"/>
      <c r="Y487" s="280"/>
    </row>
    <row r="488" spans="1:25" ht="19.5" customHeight="1" x14ac:dyDescent="0.25">
      <c r="A488" s="280"/>
      <c r="B488" s="281"/>
      <c r="C488" s="280"/>
      <c r="D488" s="280"/>
      <c r="E488" s="280"/>
      <c r="F488" s="280"/>
      <c r="G488" s="280"/>
      <c r="H488" s="280"/>
      <c r="I488" s="280"/>
      <c r="J488" s="280"/>
      <c r="K488" s="280"/>
      <c r="L488" s="280"/>
      <c r="M488" s="280"/>
      <c r="N488" s="280"/>
      <c r="O488" s="280"/>
      <c r="P488" s="280"/>
      <c r="Q488" s="280"/>
      <c r="R488" s="280"/>
      <c r="S488" s="280"/>
      <c r="T488" s="280"/>
      <c r="U488" s="280"/>
      <c r="V488" s="280"/>
      <c r="W488" s="280"/>
      <c r="X488" s="280"/>
      <c r="Y488" s="280"/>
    </row>
    <row r="489" spans="1:25" ht="19.5" customHeight="1" x14ac:dyDescent="0.25">
      <c r="A489" s="280"/>
      <c r="B489" s="281"/>
      <c r="C489" s="280"/>
      <c r="D489" s="280"/>
      <c r="E489" s="280"/>
      <c r="F489" s="280"/>
      <c r="G489" s="280"/>
      <c r="H489" s="280"/>
      <c r="I489" s="280"/>
      <c r="J489" s="280"/>
      <c r="K489" s="280"/>
      <c r="L489" s="280"/>
      <c r="M489" s="280"/>
      <c r="N489" s="280"/>
      <c r="O489" s="280"/>
      <c r="P489" s="280"/>
      <c r="Q489" s="280"/>
      <c r="R489" s="280"/>
      <c r="S489" s="280"/>
      <c r="T489" s="280"/>
      <c r="U489" s="280"/>
      <c r="V489" s="280"/>
      <c r="W489" s="280"/>
      <c r="X489" s="280"/>
      <c r="Y489" s="280"/>
    </row>
    <row r="490" spans="1:25" ht="19.5" customHeight="1" x14ac:dyDescent="0.25">
      <c r="A490" s="280"/>
      <c r="B490" s="281"/>
      <c r="C490" s="280"/>
      <c r="D490" s="280"/>
      <c r="E490" s="280"/>
      <c r="F490" s="280"/>
      <c r="G490" s="280"/>
      <c r="H490" s="280"/>
      <c r="I490" s="280"/>
      <c r="J490" s="280"/>
      <c r="K490" s="280"/>
      <c r="L490" s="280"/>
      <c r="M490" s="280"/>
      <c r="N490" s="280"/>
      <c r="O490" s="280"/>
      <c r="P490" s="280"/>
      <c r="Q490" s="280"/>
      <c r="R490" s="280"/>
      <c r="S490" s="280"/>
      <c r="T490" s="280"/>
      <c r="U490" s="280"/>
      <c r="V490" s="280"/>
      <c r="W490" s="280"/>
      <c r="X490" s="280"/>
      <c r="Y490" s="280"/>
    </row>
    <row r="491" spans="1:25" ht="19.5" customHeight="1" x14ac:dyDescent="0.25">
      <c r="A491" s="280"/>
      <c r="B491" s="281"/>
      <c r="C491" s="280"/>
      <c r="D491" s="280"/>
      <c r="E491" s="280"/>
      <c r="F491" s="280"/>
      <c r="G491" s="280"/>
      <c r="H491" s="280"/>
      <c r="I491" s="280"/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280"/>
      <c r="U491" s="280"/>
      <c r="V491" s="280"/>
      <c r="W491" s="280"/>
      <c r="X491" s="280"/>
      <c r="Y491" s="280"/>
    </row>
    <row r="492" spans="1:25" ht="19.5" customHeight="1" x14ac:dyDescent="0.25">
      <c r="A492" s="280"/>
      <c r="B492" s="281"/>
      <c r="C492" s="280"/>
      <c r="D492" s="280"/>
      <c r="E492" s="280"/>
      <c r="F492" s="280"/>
      <c r="G492" s="280"/>
      <c r="H492" s="280"/>
      <c r="I492" s="280"/>
      <c r="J492" s="280"/>
      <c r="K492" s="280"/>
      <c r="L492" s="280"/>
      <c r="M492" s="280"/>
      <c r="N492" s="280"/>
      <c r="O492" s="280"/>
      <c r="P492" s="280"/>
      <c r="Q492" s="280"/>
      <c r="R492" s="280"/>
      <c r="S492" s="280"/>
      <c r="T492" s="280"/>
      <c r="U492" s="280"/>
      <c r="V492" s="280"/>
      <c r="W492" s="280"/>
      <c r="X492" s="280"/>
      <c r="Y492" s="280"/>
    </row>
    <row r="493" spans="1:25" ht="19.5" customHeight="1" x14ac:dyDescent="0.25">
      <c r="A493" s="280"/>
      <c r="B493" s="281"/>
      <c r="C493" s="280"/>
      <c r="D493" s="280"/>
      <c r="E493" s="280"/>
      <c r="F493" s="280"/>
      <c r="G493" s="280"/>
      <c r="H493" s="280"/>
      <c r="I493" s="280"/>
      <c r="J493" s="280"/>
      <c r="K493" s="280"/>
      <c r="L493" s="280"/>
      <c r="M493" s="280"/>
      <c r="N493" s="280"/>
      <c r="O493" s="280"/>
      <c r="P493" s="280"/>
      <c r="Q493" s="280"/>
      <c r="R493" s="280"/>
      <c r="S493" s="280"/>
      <c r="T493" s="280"/>
      <c r="U493" s="280"/>
      <c r="V493" s="280"/>
      <c r="W493" s="280"/>
      <c r="X493" s="280"/>
      <c r="Y493" s="280"/>
    </row>
    <row r="494" spans="1:25" ht="19.5" customHeight="1" x14ac:dyDescent="0.25">
      <c r="A494" s="280"/>
      <c r="B494" s="281"/>
      <c r="C494" s="280"/>
      <c r="D494" s="280"/>
      <c r="E494" s="280"/>
      <c r="F494" s="280"/>
      <c r="G494" s="280"/>
      <c r="H494" s="280"/>
      <c r="I494" s="280"/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280"/>
      <c r="U494" s="280"/>
      <c r="V494" s="280"/>
      <c r="W494" s="280"/>
      <c r="X494" s="280"/>
      <c r="Y494" s="280"/>
    </row>
    <row r="495" spans="1:25" ht="19.5" customHeight="1" x14ac:dyDescent="0.25">
      <c r="A495" s="280"/>
      <c r="B495" s="281"/>
      <c r="C495" s="280"/>
      <c r="D495" s="280"/>
      <c r="E495" s="280"/>
      <c r="F495" s="280"/>
      <c r="G495" s="280"/>
      <c r="H495" s="280"/>
      <c r="I495" s="280"/>
      <c r="J495" s="280"/>
      <c r="K495" s="280"/>
      <c r="L495" s="280"/>
      <c r="M495" s="280"/>
      <c r="N495" s="280"/>
      <c r="O495" s="280"/>
      <c r="P495" s="280"/>
      <c r="Q495" s="280"/>
      <c r="R495" s="280"/>
      <c r="S495" s="280"/>
      <c r="T495" s="280"/>
      <c r="U495" s="280"/>
      <c r="V495" s="280"/>
      <c r="W495" s="280"/>
      <c r="X495" s="280"/>
      <c r="Y495" s="280"/>
    </row>
    <row r="496" spans="1:25" ht="19.5" customHeight="1" x14ac:dyDescent="0.25">
      <c r="A496" s="280"/>
      <c r="B496" s="281"/>
      <c r="C496" s="280"/>
      <c r="D496" s="280"/>
      <c r="E496" s="280"/>
      <c r="F496" s="280"/>
      <c r="G496" s="280"/>
      <c r="H496" s="280"/>
      <c r="I496" s="280"/>
      <c r="J496" s="280"/>
      <c r="K496" s="280"/>
      <c r="L496" s="280"/>
      <c r="M496" s="280"/>
      <c r="N496" s="280"/>
      <c r="O496" s="280"/>
      <c r="P496" s="280"/>
      <c r="Q496" s="280"/>
      <c r="R496" s="280"/>
      <c r="S496" s="280"/>
      <c r="T496" s="280"/>
      <c r="U496" s="280"/>
      <c r="V496" s="280"/>
      <c r="W496" s="280"/>
      <c r="X496" s="280"/>
      <c r="Y496" s="280"/>
    </row>
    <row r="497" spans="1:25" ht="19.5" customHeight="1" x14ac:dyDescent="0.25">
      <c r="A497" s="280"/>
      <c r="B497" s="281"/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280"/>
      <c r="U497" s="280"/>
      <c r="V497" s="280"/>
      <c r="W497" s="280"/>
      <c r="X497" s="280"/>
      <c r="Y497" s="280"/>
    </row>
    <row r="498" spans="1:25" ht="19.5" customHeight="1" x14ac:dyDescent="0.25">
      <c r="A498" s="280"/>
      <c r="B498" s="281"/>
      <c r="C498" s="280"/>
      <c r="D498" s="280"/>
      <c r="E498" s="280"/>
      <c r="F498" s="280"/>
      <c r="G498" s="280"/>
      <c r="H498" s="280"/>
      <c r="I498" s="280"/>
      <c r="J498" s="280"/>
      <c r="K498" s="280"/>
      <c r="L498" s="280"/>
      <c r="M498" s="280"/>
      <c r="N498" s="280"/>
      <c r="O498" s="280"/>
      <c r="P498" s="280"/>
      <c r="Q498" s="280"/>
      <c r="R498" s="280"/>
      <c r="S498" s="280"/>
      <c r="T498" s="280"/>
      <c r="U498" s="280"/>
      <c r="V498" s="280"/>
      <c r="W498" s="280"/>
      <c r="X498" s="280"/>
      <c r="Y498" s="280"/>
    </row>
    <row r="499" spans="1:25" ht="19.5" customHeight="1" x14ac:dyDescent="0.25">
      <c r="A499" s="280"/>
      <c r="B499" s="281"/>
      <c r="C499" s="280"/>
      <c r="D499" s="280"/>
      <c r="E499" s="280"/>
      <c r="F499" s="280"/>
      <c r="G499" s="280"/>
      <c r="H499" s="280"/>
      <c r="I499" s="280"/>
      <c r="J499" s="280"/>
      <c r="K499" s="280"/>
      <c r="L499" s="280"/>
      <c r="M499" s="280"/>
      <c r="N499" s="280"/>
      <c r="O499" s="280"/>
      <c r="P499" s="280"/>
      <c r="Q499" s="280"/>
      <c r="R499" s="280"/>
      <c r="S499" s="280"/>
      <c r="T499" s="280"/>
      <c r="U499" s="280"/>
      <c r="V499" s="280"/>
      <c r="W499" s="280"/>
      <c r="X499" s="280"/>
      <c r="Y499" s="280"/>
    </row>
    <row r="500" spans="1:25" ht="19.5" customHeight="1" x14ac:dyDescent="0.25">
      <c r="A500" s="280"/>
      <c r="B500" s="281"/>
      <c r="C500" s="280"/>
      <c r="D500" s="280"/>
      <c r="E500" s="280"/>
      <c r="F500" s="280"/>
      <c r="G500" s="280"/>
      <c r="H500" s="280"/>
      <c r="I500" s="280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  <c r="T500" s="280"/>
      <c r="U500" s="280"/>
      <c r="V500" s="280"/>
      <c r="W500" s="280"/>
      <c r="X500" s="280"/>
      <c r="Y500" s="280"/>
    </row>
    <row r="501" spans="1:25" ht="19.5" customHeight="1" x14ac:dyDescent="0.25">
      <c r="A501" s="280"/>
      <c r="B501" s="281"/>
      <c r="C501" s="280"/>
      <c r="D501" s="280"/>
      <c r="E501" s="280"/>
      <c r="F501" s="280"/>
      <c r="G501" s="280"/>
      <c r="H501" s="280"/>
      <c r="I501" s="280"/>
      <c r="J501" s="280"/>
      <c r="K501" s="280"/>
      <c r="L501" s="280"/>
      <c r="M501" s="280"/>
      <c r="N501" s="280"/>
      <c r="O501" s="280"/>
      <c r="P501" s="280"/>
      <c r="Q501" s="280"/>
      <c r="R501" s="280"/>
      <c r="S501" s="280"/>
      <c r="T501" s="280"/>
      <c r="U501" s="280"/>
      <c r="V501" s="280"/>
      <c r="W501" s="280"/>
      <c r="X501" s="280"/>
      <c r="Y501" s="280"/>
    </row>
    <row r="502" spans="1:25" ht="19.5" customHeight="1" x14ac:dyDescent="0.25">
      <c r="A502" s="280"/>
      <c r="B502" s="281"/>
      <c r="C502" s="280"/>
      <c r="D502" s="280"/>
      <c r="E502" s="280"/>
      <c r="F502" s="280"/>
      <c r="G502" s="280"/>
      <c r="H502" s="280"/>
      <c r="I502" s="280"/>
      <c r="J502" s="280"/>
      <c r="K502" s="280"/>
      <c r="L502" s="280"/>
      <c r="M502" s="280"/>
      <c r="N502" s="280"/>
      <c r="O502" s="280"/>
      <c r="P502" s="280"/>
      <c r="Q502" s="280"/>
      <c r="R502" s="280"/>
      <c r="S502" s="280"/>
      <c r="T502" s="280"/>
      <c r="U502" s="280"/>
      <c r="V502" s="280"/>
      <c r="W502" s="280"/>
      <c r="X502" s="280"/>
      <c r="Y502" s="280"/>
    </row>
    <row r="503" spans="1:25" ht="19.5" customHeight="1" x14ac:dyDescent="0.25">
      <c r="A503" s="280"/>
      <c r="B503" s="281"/>
      <c r="C503" s="280"/>
      <c r="D503" s="280"/>
      <c r="E503" s="280"/>
      <c r="F503" s="280"/>
      <c r="G503" s="280"/>
      <c r="H503" s="280"/>
      <c r="I503" s="280"/>
      <c r="J503" s="280"/>
      <c r="K503" s="280"/>
      <c r="L503" s="280"/>
      <c r="M503" s="280"/>
      <c r="N503" s="280"/>
      <c r="O503" s="280"/>
      <c r="P503" s="280"/>
      <c r="Q503" s="280"/>
      <c r="R503" s="280"/>
      <c r="S503" s="280"/>
      <c r="T503" s="280"/>
      <c r="U503" s="280"/>
      <c r="V503" s="280"/>
      <c r="W503" s="280"/>
      <c r="X503" s="280"/>
      <c r="Y503" s="280"/>
    </row>
    <row r="504" spans="1:25" ht="19.5" customHeight="1" x14ac:dyDescent="0.25">
      <c r="A504" s="280"/>
      <c r="B504" s="281"/>
      <c r="C504" s="280"/>
      <c r="D504" s="280"/>
      <c r="E504" s="280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</row>
    <row r="505" spans="1:25" ht="19.5" customHeight="1" x14ac:dyDescent="0.25">
      <c r="A505" s="280"/>
      <c r="B505" s="281"/>
      <c r="C505" s="280"/>
      <c r="D505" s="280"/>
      <c r="E505" s="280"/>
      <c r="F505" s="280"/>
      <c r="G505" s="280"/>
      <c r="H505" s="280"/>
      <c r="I505" s="280"/>
      <c r="J505" s="280"/>
      <c r="K505" s="280"/>
      <c r="L505" s="280"/>
      <c r="M505" s="280"/>
      <c r="N505" s="280"/>
      <c r="O505" s="280"/>
      <c r="P505" s="280"/>
      <c r="Q505" s="280"/>
      <c r="R505" s="280"/>
      <c r="S505" s="280"/>
      <c r="T505" s="280"/>
      <c r="U505" s="280"/>
      <c r="V505" s="280"/>
      <c r="W505" s="280"/>
      <c r="X505" s="280"/>
      <c r="Y505" s="280"/>
    </row>
    <row r="506" spans="1:25" ht="19.5" customHeight="1" x14ac:dyDescent="0.25">
      <c r="A506" s="280"/>
      <c r="B506" s="281"/>
      <c r="C506" s="280"/>
      <c r="D506" s="280"/>
      <c r="E506" s="280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</row>
    <row r="507" spans="1:25" ht="19.5" customHeight="1" x14ac:dyDescent="0.25">
      <c r="A507" s="280"/>
      <c r="B507" s="281"/>
      <c r="C507" s="280"/>
      <c r="D507" s="280"/>
      <c r="E507" s="280"/>
      <c r="F507" s="280"/>
      <c r="G507" s="280"/>
      <c r="H507" s="280"/>
      <c r="I507" s="280"/>
      <c r="J507" s="280"/>
      <c r="K507" s="280"/>
      <c r="L507" s="280"/>
      <c r="M507" s="280"/>
      <c r="N507" s="280"/>
      <c r="O507" s="280"/>
      <c r="P507" s="280"/>
      <c r="Q507" s="280"/>
      <c r="R507" s="280"/>
      <c r="S507" s="280"/>
      <c r="T507" s="280"/>
      <c r="U507" s="280"/>
      <c r="V507" s="280"/>
      <c r="W507" s="280"/>
      <c r="X507" s="280"/>
      <c r="Y507" s="280"/>
    </row>
    <row r="508" spans="1:25" ht="19.5" customHeight="1" x14ac:dyDescent="0.25">
      <c r="A508" s="280"/>
      <c r="B508" s="281"/>
      <c r="C508" s="280"/>
      <c r="D508" s="280"/>
      <c r="E508" s="280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280"/>
      <c r="U508" s="280"/>
      <c r="V508" s="280"/>
      <c r="W508" s="280"/>
      <c r="X508" s="280"/>
      <c r="Y508" s="280"/>
    </row>
    <row r="509" spans="1:25" ht="19.5" customHeight="1" x14ac:dyDescent="0.25">
      <c r="A509" s="280"/>
      <c r="B509" s="281"/>
      <c r="C509" s="280"/>
      <c r="D509" s="280"/>
      <c r="E509" s="280"/>
      <c r="F509" s="280"/>
      <c r="G509" s="280"/>
      <c r="H509" s="280"/>
      <c r="I509" s="280"/>
      <c r="J509" s="280"/>
      <c r="K509" s="280"/>
      <c r="L509" s="280"/>
      <c r="M509" s="280"/>
      <c r="N509" s="280"/>
      <c r="O509" s="280"/>
      <c r="P509" s="280"/>
      <c r="Q509" s="280"/>
      <c r="R509" s="280"/>
      <c r="S509" s="280"/>
      <c r="T509" s="280"/>
      <c r="U509" s="280"/>
      <c r="V509" s="280"/>
      <c r="W509" s="280"/>
      <c r="X509" s="280"/>
      <c r="Y509" s="280"/>
    </row>
    <row r="510" spans="1:25" ht="19.5" customHeight="1" x14ac:dyDescent="0.25">
      <c r="A510" s="280"/>
      <c r="B510" s="281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</row>
    <row r="511" spans="1:25" ht="19.5" customHeight="1" x14ac:dyDescent="0.25">
      <c r="A511" s="280"/>
      <c r="B511" s="281"/>
      <c r="C511" s="280"/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</row>
    <row r="512" spans="1:25" ht="19.5" customHeight="1" x14ac:dyDescent="0.25">
      <c r="A512" s="280"/>
      <c r="B512" s="281"/>
      <c r="C512" s="280"/>
      <c r="D512" s="280"/>
      <c r="E512" s="280"/>
      <c r="F512" s="280"/>
      <c r="G512" s="280"/>
      <c r="H512" s="280"/>
      <c r="I512" s="280"/>
      <c r="J512" s="280"/>
      <c r="K512" s="280"/>
      <c r="L512" s="280"/>
      <c r="M512" s="280"/>
      <c r="N512" s="280"/>
      <c r="O512" s="280"/>
      <c r="P512" s="280"/>
      <c r="Q512" s="280"/>
      <c r="R512" s="280"/>
      <c r="S512" s="280"/>
      <c r="T512" s="280"/>
      <c r="U512" s="280"/>
      <c r="V512" s="280"/>
      <c r="W512" s="280"/>
      <c r="X512" s="280"/>
      <c r="Y512" s="280"/>
    </row>
    <row r="513" spans="1:25" ht="19.5" customHeight="1" x14ac:dyDescent="0.25">
      <c r="A513" s="280"/>
      <c r="B513" s="281"/>
      <c r="C513" s="280"/>
      <c r="D513" s="280"/>
      <c r="E513" s="280"/>
      <c r="F513" s="280"/>
      <c r="G513" s="280"/>
      <c r="H513" s="280"/>
      <c r="I513" s="280"/>
      <c r="J513" s="280"/>
      <c r="K513" s="280"/>
      <c r="L513" s="280"/>
      <c r="M513" s="280"/>
      <c r="N513" s="280"/>
      <c r="O513" s="280"/>
      <c r="P513" s="280"/>
      <c r="Q513" s="280"/>
      <c r="R513" s="280"/>
      <c r="S513" s="280"/>
      <c r="T513" s="280"/>
      <c r="U513" s="280"/>
      <c r="V513" s="280"/>
      <c r="W513" s="280"/>
      <c r="X513" s="280"/>
      <c r="Y513" s="280"/>
    </row>
    <row r="514" spans="1:25" ht="19.5" customHeight="1" x14ac:dyDescent="0.25">
      <c r="A514" s="280"/>
      <c r="B514" s="281"/>
      <c r="C514" s="280"/>
      <c r="D514" s="280"/>
      <c r="E514" s="280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</row>
    <row r="515" spans="1:25" ht="19.5" customHeight="1" x14ac:dyDescent="0.25">
      <c r="A515" s="280"/>
      <c r="B515" s="281"/>
      <c r="C515" s="280"/>
      <c r="D515" s="280"/>
      <c r="E515" s="280"/>
      <c r="F515" s="280"/>
      <c r="G515" s="280"/>
      <c r="H515" s="280"/>
      <c r="I515" s="280"/>
      <c r="J515" s="280"/>
      <c r="K515" s="280"/>
      <c r="L515" s="280"/>
      <c r="M515" s="280"/>
      <c r="N515" s="280"/>
      <c r="O515" s="280"/>
      <c r="P515" s="280"/>
      <c r="Q515" s="280"/>
      <c r="R515" s="280"/>
      <c r="S515" s="280"/>
      <c r="T515" s="280"/>
      <c r="U515" s="280"/>
      <c r="V515" s="280"/>
      <c r="W515" s="280"/>
      <c r="X515" s="280"/>
      <c r="Y515" s="280"/>
    </row>
    <row r="516" spans="1:25" ht="19.5" customHeight="1" x14ac:dyDescent="0.25">
      <c r="A516" s="280"/>
      <c r="B516" s="281"/>
      <c r="C516" s="280"/>
      <c r="D516" s="280"/>
      <c r="E516" s="280"/>
      <c r="F516" s="280"/>
      <c r="G516" s="280"/>
      <c r="H516" s="280"/>
      <c r="I516" s="280"/>
      <c r="J516" s="280"/>
      <c r="K516" s="280"/>
      <c r="L516" s="280"/>
      <c r="M516" s="280"/>
      <c r="N516" s="280"/>
      <c r="O516" s="280"/>
      <c r="P516" s="280"/>
      <c r="Q516" s="280"/>
      <c r="R516" s="280"/>
      <c r="S516" s="280"/>
      <c r="T516" s="280"/>
      <c r="U516" s="280"/>
      <c r="V516" s="280"/>
      <c r="W516" s="280"/>
      <c r="X516" s="280"/>
      <c r="Y516" s="280"/>
    </row>
    <row r="517" spans="1:25" ht="19.5" customHeight="1" x14ac:dyDescent="0.25">
      <c r="A517" s="280"/>
      <c r="B517" s="281"/>
      <c r="C517" s="280"/>
      <c r="D517" s="280"/>
      <c r="E517" s="280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</row>
    <row r="518" spans="1:25" ht="19.5" customHeight="1" x14ac:dyDescent="0.25">
      <c r="A518" s="280"/>
      <c r="B518" s="281"/>
      <c r="C518" s="280"/>
      <c r="D518" s="280"/>
      <c r="E518" s="280"/>
      <c r="F518" s="280"/>
      <c r="G518" s="280"/>
      <c r="H518" s="280"/>
      <c r="I518" s="280"/>
      <c r="J518" s="280"/>
      <c r="K518" s="280"/>
      <c r="L518" s="280"/>
      <c r="M518" s="280"/>
      <c r="N518" s="280"/>
      <c r="O518" s="280"/>
      <c r="P518" s="280"/>
      <c r="Q518" s="280"/>
      <c r="R518" s="280"/>
      <c r="S518" s="280"/>
      <c r="T518" s="280"/>
      <c r="U518" s="280"/>
      <c r="V518" s="280"/>
      <c r="W518" s="280"/>
      <c r="X518" s="280"/>
      <c r="Y518" s="280"/>
    </row>
    <row r="519" spans="1:25" ht="19.5" customHeight="1" x14ac:dyDescent="0.25">
      <c r="A519" s="280"/>
      <c r="B519" s="281"/>
      <c r="C519" s="280"/>
      <c r="D519" s="280"/>
      <c r="E519" s="280"/>
      <c r="F519" s="280"/>
      <c r="G519" s="280"/>
      <c r="H519" s="280"/>
      <c r="I519" s="280"/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0"/>
      <c r="W519" s="280"/>
      <c r="X519" s="280"/>
      <c r="Y519" s="280"/>
    </row>
    <row r="520" spans="1:25" ht="19.5" customHeight="1" x14ac:dyDescent="0.25">
      <c r="A520" s="280"/>
      <c r="B520" s="281"/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0"/>
      <c r="W520" s="280"/>
      <c r="X520" s="280"/>
      <c r="Y520" s="280"/>
    </row>
    <row r="521" spans="1:25" ht="19.5" customHeight="1" x14ac:dyDescent="0.25">
      <c r="A521" s="280"/>
      <c r="B521" s="281"/>
      <c r="C521" s="280"/>
      <c r="D521" s="280"/>
      <c r="E521" s="280"/>
      <c r="F521" s="280"/>
      <c r="G521" s="280"/>
      <c r="H521" s="280"/>
      <c r="I521" s="280"/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0"/>
      <c r="W521" s="280"/>
      <c r="X521" s="280"/>
      <c r="Y521" s="280"/>
    </row>
    <row r="522" spans="1:25" ht="19.5" customHeight="1" x14ac:dyDescent="0.25">
      <c r="A522" s="280"/>
      <c r="B522" s="281"/>
      <c r="C522" s="280"/>
      <c r="D522" s="280"/>
      <c r="E522" s="280"/>
      <c r="F522" s="280"/>
      <c r="G522" s="280"/>
      <c r="H522" s="280"/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0"/>
      <c r="W522" s="280"/>
      <c r="X522" s="280"/>
      <c r="Y522" s="280"/>
    </row>
    <row r="523" spans="1:25" ht="19.5" customHeight="1" x14ac:dyDescent="0.25">
      <c r="A523" s="280"/>
      <c r="B523" s="281"/>
      <c r="C523" s="280"/>
      <c r="D523" s="280"/>
      <c r="E523" s="280"/>
      <c r="F523" s="280"/>
      <c r="G523" s="280"/>
      <c r="H523" s="280"/>
      <c r="I523" s="280"/>
      <c r="J523" s="280"/>
      <c r="K523" s="280"/>
      <c r="L523" s="280"/>
      <c r="M523" s="280"/>
      <c r="N523" s="280"/>
      <c r="O523" s="280"/>
      <c r="P523" s="280"/>
      <c r="Q523" s="280"/>
      <c r="R523" s="280"/>
      <c r="S523" s="280"/>
      <c r="T523" s="280"/>
      <c r="U523" s="280"/>
      <c r="V523" s="280"/>
      <c r="W523" s="280"/>
      <c r="X523" s="280"/>
      <c r="Y523" s="280"/>
    </row>
    <row r="524" spans="1:25" ht="19.5" customHeight="1" x14ac:dyDescent="0.25">
      <c r="A524" s="280"/>
      <c r="B524" s="281"/>
      <c r="C524" s="280"/>
      <c r="D524" s="280"/>
      <c r="E524" s="280"/>
      <c r="F524" s="280"/>
      <c r="G524" s="280"/>
      <c r="H524" s="280"/>
      <c r="I524" s="280"/>
      <c r="J524" s="280"/>
      <c r="K524" s="280"/>
      <c r="L524" s="280"/>
      <c r="M524" s="280"/>
      <c r="N524" s="280"/>
      <c r="O524" s="280"/>
      <c r="P524" s="280"/>
      <c r="Q524" s="280"/>
      <c r="R524" s="280"/>
      <c r="S524" s="280"/>
      <c r="T524" s="280"/>
      <c r="U524" s="280"/>
      <c r="V524" s="280"/>
      <c r="W524" s="280"/>
      <c r="X524" s="280"/>
      <c r="Y524" s="280"/>
    </row>
    <row r="525" spans="1:25" ht="19.5" customHeight="1" x14ac:dyDescent="0.25">
      <c r="A525" s="280"/>
      <c r="B525" s="281"/>
      <c r="C525" s="280"/>
      <c r="D525" s="280"/>
      <c r="E525" s="280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</row>
    <row r="526" spans="1:25" ht="19.5" customHeight="1" x14ac:dyDescent="0.25">
      <c r="A526" s="280"/>
      <c r="B526" s="281"/>
      <c r="C526" s="280"/>
      <c r="D526" s="280"/>
      <c r="E526" s="280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</row>
    <row r="527" spans="1:25" ht="19.5" customHeight="1" x14ac:dyDescent="0.25">
      <c r="A527" s="280"/>
      <c r="B527" s="281"/>
      <c r="C527" s="280"/>
      <c r="D527" s="280"/>
      <c r="E527" s="280"/>
      <c r="F527" s="280"/>
      <c r="G527" s="280"/>
      <c r="H527" s="280"/>
      <c r="I527" s="280"/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0"/>
      <c r="W527" s="280"/>
      <c r="X527" s="280"/>
      <c r="Y527" s="280"/>
    </row>
    <row r="528" spans="1:25" ht="19.5" customHeight="1" x14ac:dyDescent="0.25">
      <c r="A528" s="280"/>
      <c r="B528" s="281"/>
      <c r="C528" s="280"/>
      <c r="D528" s="280"/>
      <c r="E528" s="280"/>
      <c r="F528" s="280"/>
      <c r="G528" s="280"/>
      <c r="H528" s="280"/>
      <c r="I528" s="280"/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</row>
    <row r="529" spans="1:25" ht="19.5" customHeight="1" x14ac:dyDescent="0.25">
      <c r="A529" s="280"/>
      <c r="B529" s="281"/>
      <c r="C529" s="280"/>
      <c r="D529" s="280"/>
      <c r="E529" s="280"/>
      <c r="F529" s="280"/>
      <c r="G529" s="280"/>
      <c r="H529" s="280"/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</row>
    <row r="530" spans="1:25" ht="19.5" customHeight="1" x14ac:dyDescent="0.25">
      <c r="A530" s="280"/>
      <c r="B530" s="281"/>
      <c r="C530" s="280"/>
      <c r="D530" s="280"/>
      <c r="E530" s="280"/>
      <c r="F530" s="280"/>
      <c r="G530" s="280"/>
      <c r="H530" s="280"/>
      <c r="I530" s="280"/>
      <c r="J530" s="280"/>
      <c r="K530" s="280"/>
      <c r="L530" s="280"/>
      <c r="M530" s="280"/>
      <c r="N530" s="280"/>
      <c r="O530" s="280"/>
      <c r="P530" s="280"/>
      <c r="Q530" s="280"/>
      <c r="R530" s="280"/>
      <c r="S530" s="280"/>
      <c r="T530" s="280"/>
      <c r="U530" s="280"/>
      <c r="V530" s="280"/>
      <c r="W530" s="280"/>
      <c r="X530" s="280"/>
      <c r="Y530" s="280"/>
    </row>
    <row r="531" spans="1:25" ht="19.5" customHeight="1" x14ac:dyDescent="0.25">
      <c r="A531" s="280"/>
      <c r="B531" s="281"/>
      <c r="C531" s="280"/>
      <c r="D531" s="280"/>
      <c r="E531" s="280"/>
      <c r="F531" s="280"/>
      <c r="G531" s="280"/>
      <c r="H531" s="280"/>
      <c r="I531" s="280"/>
      <c r="J531" s="280"/>
      <c r="K531" s="280"/>
      <c r="L531" s="280"/>
      <c r="M531" s="280"/>
      <c r="N531" s="280"/>
      <c r="O531" s="280"/>
      <c r="P531" s="280"/>
      <c r="Q531" s="280"/>
      <c r="R531" s="280"/>
      <c r="S531" s="280"/>
      <c r="T531" s="280"/>
      <c r="U531" s="280"/>
      <c r="V531" s="280"/>
      <c r="W531" s="280"/>
      <c r="X531" s="280"/>
      <c r="Y531" s="280"/>
    </row>
    <row r="532" spans="1:25" ht="19.5" customHeight="1" x14ac:dyDescent="0.25">
      <c r="A532" s="280"/>
      <c r="B532" s="281"/>
      <c r="C532" s="280"/>
      <c r="D532" s="280"/>
      <c r="E532" s="280"/>
      <c r="F532" s="280"/>
      <c r="G532" s="280"/>
      <c r="H532" s="280"/>
      <c r="I532" s="280"/>
      <c r="J532" s="280"/>
      <c r="K532" s="280"/>
      <c r="L532" s="280"/>
      <c r="M532" s="280"/>
      <c r="N532" s="280"/>
      <c r="O532" s="280"/>
      <c r="P532" s="280"/>
      <c r="Q532" s="280"/>
      <c r="R532" s="280"/>
      <c r="S532" s="280"/>
      <c r="T532" s="280"/>
      <c r="U532" s="280"/>
      <c r="V532" s="280"/>
      <c r="W532" s="280"/>
      <c r="X532" s="280"/>
      <c r="Y532" s="280"/>
    </row>
    <row r="533" spans="1:25" ht="19.5" customHeight="1" x14ac:dyDescent="0.25">
      <c r="A533" s="280"/>
      <c r="B533" s="281"/>
      <c r="C533" s="280"/>
      <c r="D533" s="280"/>
      <c r="E533" s="280"/>
      <c r="F533" s="280"/>
      <c r="G533" s="280"/>
      <c r="H533" s="280"/>
      <c r="I533" s="280"/>
      <c r="J533" s="280"/>
      <c r="K533" s="280"/>
      <c r="L533" s="280"/>
      <c r="M533" s="280"/>
      <c r="N533" s="280"/>
      <c r="O533" s="280"/>
      <c r="P533" s="280"/>
      <c r="Q533" s="280"/>
      <c r="R533" s="280"/>
      <c r="S533" s="280"/>
      <c r="T533" s="280"/>
      <c r="U533" s="280"/>
      <c r="V533" s="280"/>
      <c r="W533" s="280"/>
      <c r="X533" s="280"/>
      <c r="Y533" s="280"/>
    </row>
    <row r="534" spans="1:25" ht="19.5" customHeight="1" x14ac:dyDescent="0.25">
      <c r="A534" s="280"/>
      <c r="B534" s="281"/>
      <c r="C534" s="280"/>
      <c r="D534" s="280"/>
      <c r="E534" s="280"/>
      <c r="F534" s="280"/>
      <c r="G534" s="280"/>
      <c r="H534" s="280"/>
      <c r="I534" s="280"/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</row>
    <row r="535" spans="1:25" ht="19.5" customHeight="1" x14ac:dyDescent="0.25">
      <c r="A535" s="280"/>
      <c r="B535" s="281"/>
      <c r="C535" s="280"/>
      <c r="D535" s="280"/>
      <c r="E535" s="280"/>
      <c r="F535" s="280"/>
      <c r="G535" s="280"/>
      <c r="H535" s="280"/>
      <c r="I535" s="280"/>
      <c r="J535" s="280"/>
      <c r="K535" s="280"/>
      <c r="L535" s="280"/>
      <c r="M535" s="280"/>
      <c r="N535" s="280"/>
      <c r="O535" s="280"/>
      <c r="P535" s="280"/>
      <c r="Q535" s="280"/>
      <c r="R535" s="280"/>
      <c r="S535" s="280"/>
      <c r="T535" s="280"/>
      <c r="U535" s="280"/>
      <c r="V535" s="280"/>
      <c r="W535" s="280"/>
      <c r="X535" s="280"/>
      <c r="Y535" s="280"/>
    </row>
    <row r="536" spans="1:25" ht="19.5" customHeight="1" x14ac:dyDescent="0.25">
      <c r="A536" s="280"/>
      <c r="B536" s="281"/>
      <c r="C536" s="280"/>
      <c r="D536" s="280"/>
      <c r="E536" s="280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</row>
    <row r="537" spans="1:25" ht="19.5" customHeight="1" x14ac:dyDescent="0.25">
      <c r="A537" s="280"/>
      <c r="B537" s="281"/>
      <c r="C537" s="280"/>
      <c r="D537" s="280"/>
      <c r="E537" s="280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</row>
    <row r="538" spans="1:25" ht="19.5" customHeight="1" x14ac:dyDescent="0.25">
      <c r="A538" s="280"/>
      <c r="B538" s="281"/>
      <c r="C538" s="280"/>
      <c r="D538" s="280"/>
      <c r="E538" s="280"/>
      <c r="F538" s="280"/>
      <c r="G538" s="280"/>
      <c r="H538" s="280"/>
      <c r="I538" s="280"/>
      <c r="J538" s="280"/>
      <c r="K538" s="280"/>
      <c r="L538" s="280"/>
      <c r="M538" s="280"/>
      <c r="N538" s="280"/>
      <c r="O538" s="280"/>
      <c r="P538" s="280"/>
      <c r="Q538" s="280"/>
      <c r="R538" s="280"/>
      <c r="S538" s="280"/>
      <c r="T538" s="280"/>
      <c r="U538" s="280"/>
      <c r="V538" s="280"/>
      <c r="W538" s="280"/>
      <c r="X538" s="280"/>
      <c r="Y538" s="280"/>
    </row>
    <row r="539" spans="1:25" ht="19.5" customHeight="1" x14ac:dyDescent="0.25">
      <c r="A539" s="280"/>
      <c r="B539" s="281"/>
      <c r="C539" s="280"/>
      <c r="D539" s="280"/>
      <c r="E539" s="280"/>
      <c r="F539" s="280"/>
      <c r="G539" s="280"/>
      <c r="H539" s="280"/>
      <c r="I539" s="280"/>
      <c r="J539" s="280"/>
      <c r="K539" s="280"/>
      <c r="L539" s="280"/>
      <c r="M539" s="280"/>
      <c r="N539" s="280"/>
      <c r="O539" s="280"/>
      <c r="P539" s="280"/>
      <c r="Q539" s="280"/>
      <c r="R539" s="280"/>
      <c r="S539" s="280"/>
      <c r="T539" s="280"/>
      <c r="U539" s="280"/>
      <c r="V539" s="280"/>
      <c r="W539" s="280"/>
      <c r="X539" s="280"/>
      <c r="Y539" s="280"/>
    </row>
    <row r="540" spans="1:25" ht="19.5" customHeight="1" x14ac:dyDescent="0.25">
      <c r="A540" s="280"/>
      <c r="B540" s="281"/>
      <c r="C540" s="280"/>
      <c r="D540" s="280"/>
      <c r="E540" s="280"/>
      <c r="F540" s="280"/>
      <c r="G540" s="280"/>
      <c r="H540" s="280"/>
      <c r="I540" s="280"/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</row>
    <row r="541" spans="1:25" ht="19.5" customHeight="1" x14ac:dyDescent="0.25">
      <c r="A541" s="280"/>
      <c r="B541" s="281"/>
      <c r="C541" s="280"/>
      <c r="D541" s="280"/>
      <c r="E541" s="280"/>
      <c r="F541" s="280"/>
      <c r="G541" s="280"/>
      <c r="H541" s="280"/>
      <c r="I541" s="280"/>
      <c r="J541" s="280"/>
      <c r="K541" s="280"/>
      <c r="L541" s="280"/>
      <c r="M541" s="280"/>
      <c r="N541" s="280"/>
      <c r="O541" s="280"/>
      <c r="P541" s="280"/>
      <c r="Q541" s="280"/>
      <c r="R541" s="280"/>
      <c r="S541" s="280"/>
      <c r="T541" s="280"/>
      <c r="U541" s="280"/>
      <c r="V541" s="280"/>
      <c r="W541" s="280"/>
      <c r="X541" s="280"/>
      <c r="Y541" s="280"/>
    </row>
    <row r="542" spans="1:25" ht="19.5" customHeight="1" x14ac:dyDescent="0.25">
      <c r="A542" s="280"/>
      <c r="B542" s="281"/>
      <c r="C542" s="280"/>
      <c r="D542" s="280"/>
      <c r="E542" s="280"/>
      <c r="F542" s="280"/>
      <c r="G542" s="280"/>
      <c r="H542" s="280"/>
      <c r="I542" s="280"/>
      <c r="J542" s="280"/>
      <c r="K542" s="280"/>
      <c r="L542" s="280"/>
      <c r="M542" s="280"/>
      <c r="N542" s="280"/>
      <c r="O542" s="280"/>
      <c r="P542" s="280"/>
      <c r="Q542" s="280"/>
      <c r="R542" s="280"/>
      <c r="S542" s="280"/>
      <c r="T542" s="280"/>
      <c r="U542" s="280"/>
      <c r="V542" s="280"/>
      <c r="W542" s="280"/>
      <c r="X542" s="280"/>
      <c r="Y542" s="280"/>
    </row>
    <row r="543" spans="1:25" ht="19.5" customHeight="1" x14ac:dyDescent="0.25">
      <c r="A543" s="280"/>
      <c r="B543" s="281"/>
      <c r="C543" s="280"/>
      <c r="D543" s="280"/>
      <c r="E543" s="280"/>
      <c r="F543" s="280"/>
      <c r="G543" s="280"/>
      <c r="H543" s="280"/>
      <c r="I543" s="280"/>
      <c r="J543" s="280"/>
      <c r="K543" s="280"/>
      <c r="L543" s="280"/>
      <c r="M543" s="280"/>
      <c r="N543" s="280"/>
      <c r="O543" s="280"/>
      <c r="P543" s="280"/>
      <c r="Q543" s="280"/>
      <c r="R543" s="280"/>
      <c r="S543" s="280"/>
      <c r="T543" s="280"/>
      <c r="U543" s="280"/>
      <c r="V543" s="280"/>
      <c r="W543" s="280"/>
      <c r="X543" s="280"/>
      <c r="Y543" s="280"/>
    </row>
    <row r="544" spans="1:25" ht="19.5" customHeight="1" x14ac:dyDescent="0.25">
      <c r="A544" s="280"/>
      <c r="B544" s="281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  <c r="X544" s="280"/>
      <c r="Y544" s="280"/>
    </row>
    <row r="545" spans="1:25" ht="19.5" customHeight="1" x14ac:dyDescent="0.25">
      <c r="A545" s="280"/>
      <c r="B545" s="281"/>
      <c r="C545" s="280"/>
      <c r="D545" s="280"/>
      <c r="E545" s="280"/>
      <c r="F545" s="280"/>
      <c r="G545" s="280"/>
      <c r="H545" s="280"/>
      <c r="I545" s="280"/>
      <c r="J545" s="280"/>
      <c r="K545" s="280"/>
      <c r="L545" s="280"/>
      <c r="M545" s="280"/>
      <c r="N545" s="280"/>
      <c r="O545" s="280"/>
      <c r="P545" s="280"/>
      <c r="Q545" s="280"/>
      <c r="R545" s="280"/>
      <c r="S545" s="280"/>
      <c r="T545" s="280"/>
      <c r="U545" s="280"/>
      <c r="V545" s="280"/>
      <c r="W545" s="280"/>
      <c r="X545" s="280"/>
      <c r="Y545" s="280"/>
    </row>
    <row r="546" spans="1:25" ht="19.5" customHeight="1" x14ac:dyDescent="0.25">
      <c r="A546" s="280"/>
      <c r="B546" s="281"/>
      <c r="C546" s="280"/>
      <c r="D546" s="280"/>
      <c r="E546" s="280"/>
      <c r="F546" s="280"/>
      <c r="G546" s="280"/>
      <c r="H546" s="280"/>
      <c r="I546" s="280"/>
      <c r="J546" s="280"/>
      <c r="K546" s="280"/>
      <c r="L546" s="280"/>
      <c r="M546" s="280"/>
      <c r="N546" s="280"/>
      <c r="O546" s="280"/>
      <c r="P546" s="280"/>
      <c r="Q546" s="280"/>
      <c r="R546" s="280"/>
      <c r="S546" s="280"/>
      <c r="T546" s="280"/>
      <c r="U546" s="280"/>
      <c r="V546" s="280"/>
      <c r="W546" s="280"/>
      <c r="X546" s="280"/>
      <c r="Y546" s="280"/>
    </row>
    <row r="547" spans="1:25" ht="19.5" customHeight="1" x14ac:dyDescent="0.25">
      <c r="A547" s="280"/>
      <c r="B547" s="281"/>
      <c r="C547" s="280"/>
      <c r="D547" s="280"/>
      <c r="E547" s="280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  <c r="X547" s="280"/>
      <c r="Y547" s="280"/>
    </row>
    <row r="548" spans="1:25" ht="19.5" customHeight="1" x14ac:dyDescent="0.25">
      <c r="A548" s="280"/>
      <c r="B548" s="281"/>
      <c r="C548" s="280"/>
      <c r="D548" s="280"/>
      <c r="E548" s="280"/>
      <c r="F548" s="280"/>
      <c r="G548" s="280"/>
      <c r="H548" s="280"/>
      <c r="I548" s="280"/>
      <c r="J548" s="280"/>
      <c r="K548" s="280"/>
      <c r="L548" s="280"/>
      <c r="M548" s="280"/>
      <c r="N548" s="280"/>
      <c r="O548" s="280"/>
      <c r="P548" s="280"/>
      <c r="Q548" s="280"/>
      <c r="R548" s="280"/>
      <c r="S548" s="280"/>
      <c r="T548" s="280"/>
      <c r="U548" s="280"/>
      <c r="V548" s="280"/>
      <c r="W548" s="280"/>
      <c r="X548" s="280"/>
      <c r="Y548" s="280"/>
    </row>
    <row r="549" spans="1:25" ht="19.5" customHeight="1" x14ac:dyDescent="0.25">
      <c r="A549" s="280"/>
      <c r="B549" s="281"/>
      <c r="C549" s="280"/>
      <c r="D549" s="280"/>
      <c r="E549" s="280"/>
      <c r="F549" s="280"/>
      <c r="G549" s="280"/>
      <c r="H549" s="280"/>
      <c r="I549" s="280"/>
      <c r="J549" s="280"/>
      <c r="K549" s="280"/>
      <c r="L549" s="280"/>
      <c r="M549" s="280"/>
      <c r="N549" s="280"/>
      <c r="O549" s="280"/>
      <c r="P549" s="280"/>
      <c r="Q549" s="280"/>
      <c r="R549" s="280"/>
      <c r="S549" s="280"/>
      <c r="T549" s="280"/>
      <c r="U549" s="280"/>
      <c r="V549" s="280"/>
      <c r="W549" s="280"/>
      <c r="X549" s="280"/>
      <c r="Y549" s="280"/>
    </row>
    <row r="550" spans="1:25" ht="19.5" customHeight="1" x14ac:dyDescent="0.25">
      <c r="A550" s="280"/>
      <c r="B550" s="281"/>
      <c r="C550" s="280"/>
      <c r="D550" s="280"/>
      <c r="E550" s="280"/>
      <c r="F550" s="280"/>
      <c r="G550" s="280"/>
      <c r="H550" s="280"/>
      <c r="I550" s="280"/>
      <c r="J550" s="280"/>
      <c r="K550" s="280"/>
      <c r="L550" s="280"/>
      <c r="M550" s="280"/>
      <c r="N550" s="280"/>
      <c r="O550" s="280"/>
      <c r="P550" s="280"/>
      <c r="Q550" s="280"/>
      <c r="R550" s="280"/>
      <c r="S550" s="280"/>
      <c r="T550" s="280"/>
      <c r="U550" s="280"/>
      <c r="V550" s="280"/>
      <c r="W550" s="280"/>
      <c r="X550" s="280"/>
      <c r="Y550" s="280"/>
    </row>
    <row r="551" spans="1:25" ht="19.5" customHeight="1" x14ac:dyDescent="0.25">
      <c r="A551" s="280"/>
      <c r="B551" s="281"/>
      <c r="C551" s="280"/>
      <c r="D551" s="280"/>
      <c r="E551" s="280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</row>
    <row r="552" spans="1:25" ht="19.5" customHeight="1" x14ac:dyDescent="0.25">
      <c r="A552" s="280"/>
      <c r="B552" s="281"/>
      <c r="C552" s="280"/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</row>
    <row r="553" spans="1:25" ht="19.5" customHeight="1" x14ac:dyDescent="0.25">
      <c r="A553" s="280"/>
      <c r="B553" s="281"/>
      <c r="C553" s="280"/>
      <c r="D553" s="280"/>
      <c r="E553" s="280"/>
      <c r="F553" s="280"/>
      <c r="G553" s="280"/>
      <c r="H553" s="280"/>
      <c r="I553" s="280"/>
      <c r="J553" s="280"/>
      <c r="K553" s="280"/>
      <c r="L553" s="280"/>
      <c r="M553" s="280"/>
      <c r="N553" s="280"/>
      <c r="O553" s="280"/>
      <c r="P553" s="280"/>
      <c r="Q553" s="280"/>
      <c r="R553" s="280"/>
      <c r="S553" s="280"/>
      <c r="T553" s="280"/>
      <c r="U553" s="280"/>
      <c r="V553" s="280"/>
      <c r="W553" s="280"/>
      <c r="X553" s="280"/>
      <c r="Y553" s="280"/>
    </row>
    <row r="554" spans="1:25" ht="19.5" customHeight="1" x14ac:dyDescent="0.25">
      <c r="A554" s="280"/>
      <c r="B554" s="281"/>
      <c r="C554" s="280"/>
      <c r="D554" s="280"/>
      <c r="E554" s="280"/>
      <c r="F554" s="280"/>
      <c r="G554" s="280"/>
      <c r="H554" s="280"/>
      <c r="I554" s="280"/>
      <c r="J554" s="280"/>
      <c r="K554" s="280"/>
      <c r="L554" s="280"/>
      <c r="M554" s="280"/>
      <c r="N554" s="280"/>
      <c r="O554" s="280"/>
      <c r="P554" s="280"/>
      <c r="Q554" s="280"/>
      <c r="R554" s="280"/>
      <c r="S554" s="280"/>
      <c r="T554" s="280"/>
      <c r="U554" s="280"/>
      <c r="V554" s="280"/>
      <c r="W554" s="280"/>
      <c r="X554" s="280"/>
      <c r="Y554" s="280"/>
    </row>
    <row r="555" spans="1:25" ht="19.5" customHeight="1" x14ac:dyDescent="0.25">
      <c r="A555" s="280"/>
      <c r="B555" s="281"/>
      <c r="C555" s="280"/>
      <c r="D555" s="280"/>
      <c r="E555" s="280"/>
      <c r="F555" s="280"/>
      <c r="G555" s="280"/>
      <c r="H555" s="280"/>
      <c r="I555" s="280"/>
      <c r="J555" s="280"/>
      <c r="K555" s="280"/>
      <c r="L555" s="280"/>
      <c r="M555" s="280"/>
      <c r="N555" s="280"/>
      <c r="O555" s="280"/>
      <c r="P555" s="280"/>
      <c r="Q555" s="280"/>
      <c r="R555" s="280"/>
      <c r="S555" s="280"/>
      <c r="T555" s="280"/>
      <c r="U555" s="280"/>
      <c r="V555" s="280"/>
      <c r="W555" s="280"/>
      <c r="X555" s="280"/>
      <c r="Y555" s="280"/>
    </row>
    <row r="556" spans="1:25" ht="19.5" customHeight="1" x14ac:dyDescent="0.25">
      <c r="A556" s="280"/>
      <c r="B556" s="281"/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0"/>
      <c r="O556" s="280"/>
      <c r="P556" s="280"/>
      <c r="Q556" s="280"/>
      <c r="R556" s="280"/>
      <c r="S556" s="280"/>
      <c r="T556" s="280"/>
      <c r="U556" s="280"/>
      <c r="V556" s="280"/>
      <c r="W556" s="280"/>
      <c r="X556" s="280"/>
      <c r="Y556" s="280"/>
    </row>
    <row r="557" spans="1:25" ht="19.5" customHeight="1" x14ac:dyDescent="0.25">
      <c r="A557" s="280"/>
      <c r="B557" s="281"/>
      <c r="C557" s="280"/>
      <c r="D557" s="280"/>
      <c r="E557" s="280"/>
      <c r="F557" s="280"/>
      <c r="G557" s="280"/>
      <c r="H557" s="280"/>
      <c r="I557" s="280"/>
      <c r="J557" s="280"/>
      <c r="K557" s="280"/>
      <c r="L557" s="280"/>
      <c r="M557" s="280"/>
      <c r="N557" s="280"/>
      <c r="O557" s="280"/>
      <c r="P557" s="280"/>
      <c r="Q557" s="280"/>
      <c r="R557" s="280"/>
      <c r="S557" s="280"/>
      <c r="T557" s="280"/>
      <c r="U557" s="280"/>
      <c r="V557" s="280"/>
      <c r="W557" s="280"/>
      <c r="X557" s="280"/>
      <c r="Y557" s="280"/>
    </row>
    <row r="558" spans="1:25" ht="19.5" customHeight="1" x14ac:dyDescent="0.25">
      <c r="A558" s="280"/>
      <c r="B558" s="281"/>
      <c r="C558" s="280"/>
      <c r="D558" s="280"/>
      <c r="E558" s="280"/>
      <c r="F558" s="280"/>
      <c r="G558" s="280"/>
      <c r="H558" s="280"/>
      <c r="I558" s="280"/>
      <c r="J558" s="280"/>
      <c r="K558" s="280"/>
      <c r="L558" s="280"/>
      <c r="M558" s="280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</row>
    <row r="559" spans="1:25" ht="19.5" customHeight="1" x14ac:dyDescent="0.25">
      <c r="A559" s="280"/>
      <c r="B559" s="281"/>
      <c r="C559" s="280"/>
      <c r="D559" s="280"/>
      <c r="E559" s="280"/>
      <c r="F559" s="280"/>
      <c r="G559" s="280"/>
      <c r="H559" s="280"/>
      <c r="I559" s="280"/>
      <c r="J559" s="280"/>
      <c r="K559" s="280"/>
      <c r="L559" s="280"/>
      <c r="M559" s="280"/>
      <c r="N559" s="280"/>
      <c r="O559" s="280"/>
      <c r="P559" s="280"/>
      <c r="Q559" s="280"/>
      <c r="R559" s="280"/>
      <c r="S559" s="280"/>
      <c r="T559" s="280"/>
      <c r="U559" s="280"/>
      <c r="V559" s="280"/>
      <c r="W559" s="280"/>
      <c r="X559" s="280"/>
      <c r="Y559" s="280"/>
    </row>
    <row r="560" spans="1:25" ht="19.5" customHeight="1" x14ac:dyDescent="0.25">
      <c r="A560" s="280"/>
      <c r="B560" s="281"/>
      <c r="C560" s="280"/>
      <c r="D560" s="280"/>
      <c r="E560" s="280"/>
      <c r="F560" s="280"/>
      <c r="G560" s="280"/>
      <c r="H560" s="28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</row>
    <row r="561" spans="1:25" ht="19.5" customHeight="1" x14ac:dyDescent="0.25">
      <c r="A561" s="280"/>
      <c r="B561" s="281"/>
      <c r="C561" s="280"/>
      <c r="D561" s="280"/>
      <c r="E561" s="280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</row>
    <row r="562" spans="1:25" ht="19.5" customHeight="1" x14ac:dyDescent="0.25">
      <c r="A562" s="280"/>
      <c r="B562" s="281"/>
      <c r="C562" s="280"/>
      <c r="D562" s="280"/>
      <c r="E562" s="280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</row>
    <row r="563" spans="1:25" ht="19.5" customHeight="1" x14ac:dyDescent="0.25">
      <c r="A563" s="280"/>
      <c r="B563" s="281"/>
      <c r="C563" s="280"/>
      <c r="D563" s="280"/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</row>
    <row r="564" spans="1:25" ht="19.5" customHeight="1" x14ac:dyDescent="0.25">
      <c r="A564" s="280"/>
      <c r="B564" s="281"/>
      <c r="C564" s="280"/>
      <c r="D564" s="280"/>
      <c r="E564" s="280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</row>
    <row r="565" spans="1:25" ht="19.5" customHeight="1" x14ac:dyDescent="0.25">
      <c r="A565" s="280"/>
      <c r="B565" s="281"/>
      <c r="C565" s="280"/>
      <c r="D565" s="280"/>
      <c r="E565" s="280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</row>
    <row r="566" spans="1:25" ht="19.5" customHeight="1" x14ac:dyDescent="0.25">
      <c r="A566" s="280"/>
      <c r="B566" s="281"/>
      <c r="C566" s="280"/>
      <c r="D566" s="280"/>
      <c r="E566" s="280"/>
      <c r="F566" s="280"/>
      <c r="G566" s="280"/>
      <c r="H566" s="280"/>
      <c r="I566" s="280"/>
      <c r="J566" s="280"/>
      <c r="K566" s="280"/>
      <c r="L566" s="280"/>
      <c r="M566" s="280"/>
      <c r="N566" s="280"/>
      <c r="O566" s="280"/>
      <c r="P566" s="280"/>
      <c r="Q566" s="280"/>
      <c r="R566" s="280"/>
      <c r="S566" s="280"/>
      <c r="T566" s="280"/>
      <c r="U566" s="280"/>
      <c r="V566" s="280"/>
      <c r="W566" s="280"/>
      <c r="X566" s="280"/>
      <c r="Y566" s="280"/>
    </row>
    <row r="567" spans="1:25" ht="19.5" customHeight="1" x14ac:dyDescent="0.25">
      <c r="A567" s="280"/>
      <c r="B567" s="281"/>
      <c r="C567" s="280"/>
      <c r="D567" s="280"/>
      <c r="E567" s="280"/>
      <c r="F567" s="280"/>
      <c r="G567" s="280"/>
      <c r="H567" s="280"/>
      <c r="I567" s="280"/>
      <c r="J567" s="280"/>
      <c r="K567" s="280"/>
      <c r="L567" s="280"/>
      <c r="M567" s="280"/>
      <c r="N567" s="280"/>
      <c r="O567" s="280"/>
      <c r="P567" s="280"/>
      <c r="Q567" s="280"/>
      <c r="R567" s="280"/>
      <c r="S567" s="280"/>
      <c r="T567" s="280"/>
      <c r="U567" s="280"/>
      <c r="V567" s="280"/>
      <c r="W567" s="280"/>
      <c r="X567" s="280"/>
      <c r="Y567" s="280"/>
    </row>
    <row r="568" spans="1:25" ht="19.5" customHeight="1" x14ac:dyDescent="0.25">
      <c r="A568" s="280"/>
      <c r="B568" s="281"/>
      <c r="C568" s="280"/>
      <c r="D568" s="280"/>
      <c r="E568" s="280"/>
      <c r="F568" s="280"/>
      <c r="G568" s="280"/>
      <c r="H568" s="280"/>
      <c r="I568" s="280"/>
      <c r="J568" s="280"/>
      <c r="K568" s="280"/>
      <c r="L568" s="280"/>
      <c r="M568" s="280"/>
      <c r="N568" s="280"/>
      <c r="O568" s="280"/>
      <c r="P568" s="280"/>
      <c r="Q568" s="280"/>
      <c r="R568" s="280"/>
      <c r="S568" s="280"/>
      <c r="T568" s="280"/>
      <c r="U568" s="280"/>
      <c r="V568" s="280"/>
      <c r="W568" s="280"/>
      <c r="X568" s="280"/>
      <c r="Y568" s="280"/>
    </row>
    <row r="569" spans="1:25" ht="19.5" customHeight="1" x14ac:dyDescent="0.25">
      <c r="A569" s="280"/>
      <c r="B569" s="281"/>
      <c r="C569" s="280"/>
      <c r="D569" s="280"/>
      <c r="E569" s="280"/>
      <c r="F569" s="280"/>
      <c r="G569" s="280"/>
      <c r="H569" s="280"/>
      <c r="I569" s="280"/>
      <c r="J569" s="280"/>
      <c r="K569" s="280"/>
      <c r="L569" s="280"/>
      <c r="M569" s="280"/>
      <c r="N569" s="280"/>
      <c r="O569" s="280"/>
      <c r="P569" s="280"/>
      <c r="Q569" s="280"/>
      <c r="R569" s="280"/>
      <c r="S569" s="280"/>
      <c r="T569" s="280"/>
      <c r="U569" s="280"/>
      <c r="V569" s="280"/>
      <c r="W569" s="280"/>
      <c r="X569" s="280"/>
      <c r="Y569" s="280"/>
    </row>
    <row r="570" spans="1:25" ht="19.5" customHeight="1" x14ac:dyDescent="0.25">
      <c r="A570" s="280"/>
      <c r="B570" s="281"/>
      <c r="C570" s="280"/>
      <c r="D570" s="280"/>
      <c r="E570" s="280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</row>
    <row r="571" spans="1:25" ht="19.5" customHeight="1" x14ac:dyDescent="0.25">
      <c r="A571" s="280"/>
      <c r="B571" s="281"/>
      <c r="C571" s="280"/>
      <c r="D571" s="280"/>
      <c r="E571" s="280"/>
      <c r="F571" s="280"/>
      <c r="G571" s="280"/>
      <c r="H571" s="280"/>
      <c r="I571" s="280"/>
      <c r="J571" s="280"/>
      <c r="K571" s="280"/>
      <c r="L571" s="280"/>
      <c r="M571" s="280"/>
      <c r="N571" s="280"/>
      <c r="O571" s="280"/>
      <c r="P571" s="280"/>
      <c r="Q571" s="280"/>
      <c r="R571" s="280"/>
      <c r="S571" s="280"/>
      <c r="T571" s="280"/>
      <c r="U571" s="280"/>
      <c r="V571" s="280"/>
      <c r="W571" s="280"/>
      <c r="X571" s="280"/>
      <c r="Y571" s="280"/>
    </row>
    <row r="572" spans="1:25" ht="19.5" customHeight="1" x14ac:dyDescent="0.25">
      <c r="A572" s="280"/>
      <c r="B572" s="281"/>
      <c r="C572" s="280"/>
      <c r="D572" s="280"/>
      <c r="E572" s="280"/>
      <c r="F572" s="280"/>
      <c r="G572" s="280"/>
      <c r="H572" s="280"/>
      <c r="I572" s="280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  <c r="T572" s="280"/>
      <c r="U572" s="280"/>
      <c r="V572" s="280"/>
      <c r="W572" s="280"/>
      <c r="X572" s="280"/>
      <c r="Y572" s="280"/>
    </row>
    <row r="573" spans="1:25" ht="19.5" customHeight="1" x14ac:dyDescent="0.25">
      <c r="A573" s="280"/>
      <c r="B573" s="281"/>
      <c r="C573" s="280"/>
      <c r="D573" s="280"/>
      <c r="E573" s="280"/>
      <c r="F573" s="280"/>
      <c r="G573" s="280"/>
      <c r="H573" s="280"/>
      <c r="I573" s="280"/>
      <c r="J573" s="280"/>
      <c r="K573" s="280"/>
      <c r="L573" s="280"/>
      <c r="M573" s="280"/>
      <c r="N573" s="280"/>
      <c r="O573" s="280"/>
      <c r="P573" s="280"/>
      <c r="Q573" s="280"/>
      <c r="R573" s="280"/>
      <c r="S573" s="280"/>
      <c r="T573" s="280"/>
      <c r="U573" s="280"/>
      <c r="V573" s="280"/>
      <c r="W573" s="280"/>
      <c r="X573" s="280"/>
      <c r="Y573" s="280"/>
    </row>
    <row r="574" spans="1:25" ht="19.5" customHeight="1" x14ac:dyDescent="0.25">
      <c r="A574" s="280"/>
      <c r="B574" s="281"/>
      <c r="C574" s="280"/>
      <c r="D574" s="280"/>
      <c r="E574" s="280"/>
      <c r="F574" s="280"/>
      <c r="G574" s="280"/>
      <c r="H574" s="280"/>
      <c r="I574" s="280"/>
      <c r="J574" s="280"/>
      <c r="K574" s="280"/>
      <c r="L574" s="280"/>
      <c r="M574" s="280"/>
      <c r="N574" s="280"/>
      <c r="O574" s="280"/>
      <c r="P574" s="280"/>
      <c r="Q574" s="280"/>
      <c r="R574" s="280"/>
      <c r="S574" s="280"/>
      <c r="T574" s="280"/>
      <c r="U574" s="280"/>
      <c r="V574" s="280"/>
      <c r="W574" s="280"/>
      <c r="X574" s="280"/>
      <c r="Y574" s="280"/>
    </row>
    <row r="575" spans="1:25" ht="19.5" customHeight="1" x14ac:dyDescent="0.25">
      <c r="A575" s="280"/>
      <c r="B575" s="281"/>
      <c r="C575" s="280"/>
      <c r="D575" s="280"/>
      <c r="E575" s="280"/>
      <c r="F575" s="280"/>
      <c r="G575" s="280"/>
      <c r="H575" s="280"/>
      <c r="I575" s="280"/>
      <c r="J575" s="280"/>
      <c r="K575" s="280"/>
      <c r="L575" s="280"/>
      <c r="M575" s="280"/>
      <c r="N575" s="280"/>
      <c r="O575" s="280"/>
      <c r="P575" s="280"/>
      <c r="Q575" s="280"/>
      <c r="R575" s="280"/>
      <c r="S575" s="280"/>
      <c r="T575" s="280"/>
      <c r="U575" s="280"/>
      <c r="V575" s="280"/>
      <c r="W575" s="280"/>
      <c r="X575" s="280"/>
      <c r="Y575" s="280"/>
    </row>
    <row r="576" spans="1:25" ht="19.5" customHeight="1" x14ac:dyDescent="0.25">
      <c r="A576" s="280"/>
      <c r="B576" s="281"/>
      <c r="C576" s="280"/>
      <c r="D576" s="280"/>
      <c r="E576" s="280"/>
      <c r="F576" s="280"/>
      <c r="G576" s="280"/>
      <c r="H576" s="280"/>
      <c r="I576" s="280"/>
      <c r="J576" s="280"/>
      <c r="K576" s="280"/>
      <c r="L576" s="280"/>
      <c r="M576" s="280"/>
      <c r="N576" s="280"/>
      <c r="O576" s="280"/>
      <c r="P576" s="280"/>
      <c r="Q576" s="280"/>
      <c r="R576" s="280"/>
      <c r="S576" s="280"/>
      <c r="T576" s="280"/>
      <c r="U576" s="280"/>
      <c r="V576" s="280"/>
      <c r="W576" s="280"/>
      <c r="X576" s="280"/>
      <c r="Y576" s="280"/>
    </row>
    <row r="577" spans="1:25" ht="19.5" customHeight="1" x14ac:dyDescent="0.25">
      <c r="A577" s="280"/>
      <c r="B577" s="281"/>
      <c r="C577" s="280"/>
      <c r="D577" s="280"/>
      <c r="E577" s="280"/>
      <c r="F577" s="280"/>
      <c r="G577" s="280"/>
      <c r="H577" s="280"/>
      <c r="I577" s="280"/>
      <c r="J577" s="280"/>
      <c r="K577" s="280"/>
      <c r="L577" s="280"/>
      <c r="M577" s="280"/>
      <c r="N577" s="280"/>
      <c r="O577" s="280"/>
      <c r="P577" s="280"/>
      <c r="Q577" s="280"/>
      <c r="R577" s="280"/>
      <c r="S577" s="280"/>
      <c r="T577" s="280"/>
      <c r="U577" s="280"/>
      <c r="V577" s="280"/>
      <c r="W577" s="280"/>
      <c r="X577" s="280"/>
      <c r="Y577" s="280"/>
    </row>
    <row r="578" spans="1:25" ht="19.5" customHeight="1" x14ac:dyDescent="0.25">
      <c r="A578" s="280"/>
      <c r="B578" s="281"/>
      <c r="C578" s="280"/>
      <c r="D578" s="280"/>
      <c r="E578" s="280"/>
      <c r="F578" s="280"/>
      <c r="G578" s="280"/>
      <c r="H578" s="280"/>
      <c r="I578" s="280"/>
      <c r="J578" s="280"/>
      <c r="K578" s="280"/>
      <c r="L578" s="280"/>
      <c r="M578" s="280"/>
      <c r="N578" s="280"/>
      <c r="O578" s="280"/>
      <c r="P578" s="280"/>
      <c r="Q578" s="280"/>
      <c r="R578" s="280"/>
      <c r="S578" s="280"/>
      <c r="T578" s="280"/>
      <c r="U578" s="280"/>
      <c r="V578" s="280"/>
      <c r="W578" s="280"/>
      <c r="X578" s="280"/>
      <c r="Y578" s="280"/>
    </row>
    <row r="579" spans="1:25" ht="19.5" customHeight="1" x14ac:dyDescent="0.25">
      <c r="A579" s="280"/>
      <c r="B579" s="281"/>
      <c r="C579" s="280"/>
      <c r="D579" s="280"/>
      <c r="E579" s="280"/>
      <c r="F579" s="280"/>
      <c r="G579" s="280"/>
      <c r="H579" s="280"/>
      <c r="I579" s="280"/>
      <c r="J579" s="280"/>
      <c r="K579" s="280"/>
      <c r="L579" s="280"/>
      <c r="M579" s="280"/>
      <c r="N579" s="280"/>
      <c r="O579" s="280"/>
      <c r="P579" s="280"/>
      <c r="Q579" s="280"/>
      <c r="R579" s="280"/>
      <c r="S579" s="280"/>
      <c r="T579" s="280"/>
      <c r="U579" s="280"/>
      <c r="V579" s="280"/>
      <c r="W579" s="280"/>
      <c r="X579" s="280"/>
      <c r="Y579" s="280"/>
    </row>
    <row r="580" spans="1:25" ht="19.5" customHeight="1" x14ac:dyDescent="0.25">
      <c r="A580" s="280"/>
      <c r="B580" s="281"/>
      <c r="C580" s="280"/>
      <c r="D580" s="280"/>
      <c r="E580" s="280"/>
      <c r="F580" s="280"/>
      <c r="G580" s="280"/>
      <c r="H580" s="280"/>
      <c r="I580" s="280"/>
      <c r="J580" s="280"/>
      <c r="K580" s="280"/>
      <c r="L580" s="280"/>
      <c r="M580" s="280"/>
      <c r="N580" s="280"/>
      <c r="O580" s="280"/>
      <c r="P580" s="280"/>
      <c r="Q580" s="280"/>
      <c r="R580" s="280"/>
      <c r="S580" s="280"/>
      <c r="T580" s="280"/>
      <c r="U580" s="280"/>
      <c r="V580" s="280"/>
      <c r="W580" s="280"/>
      <c r="X580" s="280"/>
      <c r="Y580" s="280"/>
    </row>
    <row r="581" spans="1:25" ht="19.5" customHeight="1" x14ac:dyDescent="0.25">
      <c r="A581" s="280"/>
      <c r="B581" s="281"/>
      <c r="C581" s="280"/>
      <c r="D581" s="280"/>
      <c r="E581" s="280"/>
      <c r="F581" s="280"/>
      <c r="G581" s="280"/>
      <c r="H581" s="280"/>
      <c r="I581" s="280"/>
      <c r="J581" s="280"/>
      <c r="K581" s="280"/>
      <c r="L581" s="280"/>
      <c r="M581" s="280"/>
      <c r="N581" s="280"/>
      <c r="O581" s="280"/>
      <c r="P581" s="280"/>
      <c r="Q581" s="280"/>
      <c r="R581" s="280"/>
      <c r="S581" s="280"/>
      <c r="T581" s="280"/>
      <c r="U581" s="280"/>
      <c r="V581" s="280"/>
      <c r="W581" s="280"/>
      <c r="X581" s="280"/>
      <c r="Y581" s="280"/>
    </row>
    <row r="582" spans="1:25" ht="19.5" customHeight="1" x14ac:dyDescent="0.25">
      <c r="A582" s="280"/>
      <c r="B582" s="281"/>
      <c r="C582" s="280"/>
      <c r="D582" s="280"/>
      <c r="E582" s="280"/>
      <c r="F582" s="280"/>
      <c r="G582" s="280"/>
      <c r="H582" s="280"/>
      <c r="I582" s="280"/>
      <c r="J582" s="280"/>
      <c r="K582" s="280"/>
      <c r="L582" s="280"/>
      <c r="M582" s="280"/>
      <c r="N582" s="280"/>
      <c r="O582" s="280"/>
      <c r="P582" s="280"/>
      <c r="Q582" s="280"/>
      <c r="R582" s="280"/>
      <c r="S582" s="280"/>
      <c r="T582" s="280"/>
      <c r="U582" s="280"/>
      <c r="V582" s="280"/>
      <c r="W582" s="280"/>
      <c r="X582" s="280"/>
      <c r="Y582" s="280"/>
    </row>
    <row r="583" spans="1:25" ht="19.5" customHeight="1" x14ac:dyDescent="0.25">
      <c r="A583" s="280"/>
      <c r="B583" s="281"/>
      <c r="C583" s="280"/>
      <c r="D583" s="280"/>
      <c r="E583" s="280"/>
      <c r="F583" s="280"/>
      <c r="G583" s="280"/>
      <c r="H583" s="280"/>
      <c r="I583" s="280"/>
      <c r="J583" s="280"/>
      <c r="K583" s="280"/>
      <c r="L583" s="280"/>
      <c r="M583" s="280"/>
      <c r="N583" s="280"/>
      <c r="O583" s="280"/>
      <c r="P583" s="280"/>
      <c r="Q583" s="280"/>
      <c r="R583" s="280"/>
      <c r="S583" s="280"/>
      <c r="T583" s="280"/>
      <c r="U583" s="280"/>
      <c r="V583" s="280"/>
      <c r="W583" s="280"/>
      <c r="X583" s="280"/>
      <c r="Y583" s="280"/>
    </row>
    <row r="584" spans="1:25" ht="19.5" customHeight="1" x14ac:dyDescent="0.25">
      <c r="A584" s="280"/>
      <c r="B584" s="281"/>
      <c r="C584" s="280"/>
      <c r="D584" s="280"/>
      <c r="E584" s="280"/>
      <c r="F584" s="280"/>
      <c r="G584" s="280"/>
      <c r="H584" s="280"/>
      <c r="I584" s="280"/>
      <c r="J584" s="280"/>
      <c r="K584" s="280"/>
      <c r="L584" s="280"/>
      <c r="M584" s="280"/>
      <c r="N584" s="280"/>
      <c r="O584" s="280"/>
      <c r="P584" s="280"/>
      <c r="Q584" s="280"/>
      <c r="R584" s="280"/>
      <c r="S584" s="280"/>
      <c r="T584" s="280"/>
      <c r="U584" s="280"/>
      <c r="V584" s="280"/>
      <c r="W584" s="280"/>
      <c r="X584" s="280"/>
      <c r="Y584" s="280"/>
    </row>
    <row r="585" spans="1:25" ht="19.5" customHeight="1" x14ac:dyDescent="0.25">
      <c r="A585" s="280"/>
      <c r="B585" s="281"/>
      <c r="C585" s="280"/>
      <c r="D585" s="280"/>
      <c r="E585" s="280"/>
      <c r="F585" s="280"/>
      <c r="G585" s="280"/>
      <c r="H585" s="280"/>
      <c r="I585" s="280"/>
      <c r="J585" s="280"/>
      <c r="K585" s="280"/>
      <c r="L585" s="280"/>
      <c r="M585" s="280"/>
      <c r="N585" s="280"/>
      <c r="O585" s="280"/>
      <c r="P585" s="280"/>
      <c r="Q585" s="280"/>
      <c r="R585" s="280"/>
      <c r="S585" s="280"/>
      <c r="T585" s="280"/>
      <c r="U585" s="280"/>
      <c r="V585" s="280"/>
      <c r="W585" s="280"/>
      <c r="X585" s="280"/>
      <c r="Y585" s="280"/>
    </row>
    <row r="586" spans="1:25" ht="19.5" customHeight="1" x14ac:dyDescent="0.25">
      <c r="A586" s="280"/>
      <c r="B586" s="281"/>
      <c r="C586" s="280"/>
      <c r="D586" s="280"/>
      <c r="E586" s="280"/>
      <c r="F586" s="280"/>
      <c r="G586" s="280"/>
      <c r="H586" s="280"/>
      <c r="I586" s="280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  <c r="T586" s="280"/>
      <c r="U586" s="280"/>
      <c r="V586" s="280"/>
      <c r="W586" s="280"/>
      <c r="X586" s="280"/>
      <c r="Y586" s="280"/>
    </row>
    <row r="587" spans="1:25" ht="19.5" customHeight="1" x14ac:dyDescent="0.25">
      <c r="A587" s="280"/>
      <c r="B587" s="281"/>
      <c r="C587" s="280"/>
      <c r="D587" s="280"/>
      <c r="E587" s="280"/>
      <c r="F587" s="280"/>
      <c r="G587" s="280"/>
      <c r="H587" s="280"/>
      <c r="I587" s="280"/>
      <c r="J587" s="280"/>
      <c r="K587" s="280"/>
      <c r="L587" s="280"/>
      <c r="M587" s="280"/>
      <c r="N587" s="280"/>
      <c r="O587" s="280"/>
      <c r="P587" s="280"/>
      <c r="Q587" s="280"/>
      <c r="R587" s="280"/>
      <c r="S587" s="280"/>
      <c r="T587" s="280"/>
      <c r="U587" s="280"/>
      <c r="V587" s="280"/>
      <c r="W587" s="280"/>
      <c r="X587" s="280"/>
      <c r="Y587" s="280"/>
    </row>
    <row r="588" spans="1:25" ht="19.5" customHeight="1" x14ac:dyDescent="0.25">
      <c r="A588" s="280"/>
      <c r="B588" s="281"/>
      <c r="C588" s="280"/>
      <c r="D588" s="280"/>
      <c r="E588" s="280"/>
      <c r="F588" s="280"/>
      <c r="G588" s="280"/>
      <c r="H588" s="280"/>
      <c r="I588" s="280"/>
      <c r="J588" s="280"/>
      <c r="K588" s="280"/>
      <c r="L588" s="280"/>
      <c r="M588" s="280"/>
      <c r="N588" s="280"/>
      <c r="O588" s="280"/>
      <c r="P588" s="280"/>
      <c r="Q588" s="280"/>
      <c r="R588" s="280"/>
      <c r="S588" s="280"/>
      <c r="T588" s="280"/>
      <c r="U588" s="280"/>
      <c r="V588" s="280"/>
      <c r="W588" s="280"/>
      <c r="X588" s="280"/>
      <c r="Y588" s="280"/>
    </row>
    <row r="589" spans="1:25" ht="19.5" customHeight="1" x14ac:dyDescent="0.25">
      <c r="A589" s="280"/>
      <c r="B589" s="281"/>
      <c r="C589" s="280"/>
      <c r="D589" s="280"/>
      <c r="E589" s="280"/>
      <c r="F589" s="280"/>
      <c r="G589" s="280"/>
      <c r="H589" s="280"/>
      <c r="I589" s="280"/>
      <c r="J589" s="280"/>
      <c r="K589" s="280"/>
      <c r="L589" s="280"/>
      <c r="M589" s="280"/>
      <c r="N589" s="280"/>
      <c r="O589" s="280"/>
      <c r="P589" s="280"/>
      <c r="Q589" s="280"/>
      <c r="R589" s="280"/>
      <c r="S589" s="280"/>
      <c r="T589" s="280"/>
      <c r="U589" s="280"/>
      <c r="V589" s="280"/>
      <c r="W589" s="280"/>
      <c r="X589" s="280"/>
      <c r="Y589" s="280"/>
    </row>
    <row r="590" spans="1:25" ht="19.5" customHeight="1" x14ac:dyDescent="0.25">
      <c r="A590" s="280"/>
      <c r="B590" s="281"/>
      <c r="C590" s="280"/>
      <c r="D590" s="280"/>
      <c r="E590" s="280"/>
      <c r="F590" s="280"/>
      <c r="G590" s="280"/>
      <c r="H590" s="280"/>
      <c r="I590" s="280"/>
      <c r="J590" s="280"/>
      <c r="K590" s="280"/>
      <c r="L590" s="280"/>
      <c r="M590" s="280"/>
      <c r="N590" s="280"/>
      <c r="O590" s="280"/>
      <c r="P590" s="280"/>
      <c r="Q590" s="280"/>
      <c r="R590" s="280"/>
      <c r="S590" s="280"/>
      <c r="T590" s="280"/>
      <c r="U590" s="280"/>
      <c r="V590" s="280"/>
      <c r="W590" s="280"/>
      <c r="X590" s="280"/>
      <c r="Y590" s="280"/>
    </row>
    <row r="591" spans="1:25" ht="19.5" customHeight="1" x14ac:dyDescent="0.25">
      <c r="A591" s="280"/>
      <c r="B591" s="281"/>
      <c r="C591" s="280"/>
      <c r="D591" s="280"/>
      <c r="E591" s="280"/>
      <c r="F591" s="280"/>
      <c r="G591" s="280"/>
      <c r="H591" s="280"/>
      <c r="I591" s="280"/>
      <c r="J591" s="280"/>
      <c r="K591" s="280"/>
      <c r="L591" s="280"/>
      <c r="M591" s="280"/>
      <c r="N591" s="280"/>
      <c r="O591" s="280"/>
      <c r="P591" s="280"/>
      <c r="Q591" s="280"/>
      <c r="R591" s="280"/>
      <c r="S591" s="280"/>
      <c r="T591" s="280"/>
      <c r="U591" s="280"/>
      <c r="V591" s="280"/>
      <c r="W591" s="280"/>
      <c r="X591" s="280"/>
      <c r="Y591" s="280"/>
    </row>
    <row r="592" spans="1:25" ht="19.5" customHeight="1" x14ac:dyDescent="0.25">
      <c r="A592" s="280"/>
      <c r="B592" s="281"/>
      <c r="C592" s="280"/>
      <c r="D592" s="280"/>
      <c r="E592" s="280"/>
      <c r="F592" s="280"/>
      <c r="G592" s="280"/>
      <c r="H592" s="280"/>
      <c r="I592" s="280"/>
      <c r="J592" s="280"/>
      <c r="K592" s="280"/>
      <c r="L592" s="280"/>
      <c r="M592" s="280"/>
      <c r="N592" s="280"/>
      <c r="O592" s="280"/>
      <c r="P592" s="280"/>
      <c r="Q592" s="280"/>
      <c r="R592" s="280"/>
      <c r="S592" s="280"/>
      <c r="T592" s="280"/>
      <c r="U592" s="280"/>
      <c r="V592" s="280"/>
      <c r="W592" s="280"/>
      <c r="X592" s="280"/>
      <c r="Y592" s="280"/>
    </row>
    <row r="593" spans="1:25" ht="19.5" customHeight="1" x14ac:dyDescent="0.25">
      <c r="A593" s="280"/>
      <c r="B593" s="281"/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</row>
    <row r="594" spans="1:25" ht="19.5" customHeight="1" x14ac:dyDescent="0.25">
      <c r="A594" s="280"/>
      <c r="B594" s="281"/>
      <c r="C594" s="280"/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</row>
    <row r="595" spans="1:25" ht="19.5" customHeight="1" x14ac:dyDescent="0.25">
      <c r="A595" s="280"/>
      <c r="B595" s="281"/>
      <c r="C595" s="280"/>
      <c r="D595" s="280"/>
      <c r="E595" s="280"/>
      <c r="F595" s="280"/>
      <c r="G595" s="280"/>
      <c r="H595" s="280"/>
      <c r="I595" s="280"/>
      <c r="J595" s="280"/>
      <c r="K595" s="280"/>
      <c r="L595" s="280"/>
      <c r="M595" s="280"/>
      <c r="N595" s="280"/>
      <c r="O595" s="280"/>
      <c r="P595" s="280"/>
      <c r="Q595" s="280"/>
      <c r="R595" s="280"/>
      <c r="S595" s="280"/>
      <c r="T595" s="280"/>
      <c r="U595" s="280"/>
      <c r="V595" s="280"/>
      <c r="W595" s="280"/>
      <c r="X595" s="280"/>
      <c r="Y595" s="280"/>
    </row>
    <row r="596" spans="1:25" ht="19.5" customHeight="1" x14ac:dyDescent="0.25">
      <c r="A596" s="280"/>
      <c r="B596" s="281"/>
      <c r="C596" s="280"/>
      <c r="D596" s="280"/>
      <c r="E596" s="280"/>
      <c r="F596" s="280"/>
      <c r="G596" s="280"/>
      <c r="H596" s="280"/>
      <c r="I596" s="280"/>
      <c r="J596" s="280"/>
      <c r="K596" s="280"/>
      <c r="L596" s="280"/>
      <c r="M596" s="280"/>
      <c r="N596" s="280"/>
      <c r="O596" s="280"/>
      <c r="P596" s="280"/>
      <c r="Q596" s="280"/>
      <c r="R596" s="280"/>
      <c r="S596" s="280"/>
      <c r="T596" s="280"/>
      <c r="U596" s="280"/>
      <c r="V596" s="280"/>
      <c r="W596" s="280"/>
      <c r="X596" s="280"/>
      <c r="Y596" s="280"/>
    </row>
    <row r="597" spans="1:25" ht="19.5" customHeight="1" x14ac:dyDescent="0.25">
      <c r="A597" s="280"/>
      <c r="B597" s="281"/>
      <c r="C597" s="280"/>
      <c r="D597" s="280"/>
      <c r="E597" s="280"/>
      <c r="F597" s="280"/>
      <c r="G597" s="280"/>
      <c r="H597" s="280"/>
      <c r="I597" s="280"/>
      <c r="J597" s="280"/>
      <c r="K597" s="280"/>
      <c r="L597" s="280"/>
      <c r="M597" s="280"/>
      <c r="N597" s="280"/>
      <c r="O597" s="280"/>
      <c r="P597" s="280"/>
      <c r="Q597" s="280"/>
      <c r="R597" s="280"/>
      <c r="S597" s="280"/>
      <c r="T597" s="280"/>
      <c r="U597" s="280"/>
      <c r="V597" s="280"/>
      <c r="W597" s="280"/>
      <c r="X597" s="280"/>
      <c r="Y597" s="280"/>
    </row>
    <row r="598" spans="1:25" ht="19.5" customHeight="1" x14ac:dyDescent="0.25">
      <c r="A598" s="280"/>
      <c r="B598" s="281"/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0"/>
      <c r="O598" s="280"/>
      <c r="P598" s="280"/>
      <c r="Q598" s="280"/>
      <c r="R598" s="280"/>
      <c r="S598" s="280"/>
      <c r="T598" s="280"/>
      <c r="U598" s="280"/>
      <c r="V598" s="280"/>
      <c r="W598" s="280"/>
      <c r="X598" s="280"/>
      <c r="Y598" s="280"/>
    </row>
    <row r="599" spans="1:25" ht="19.5" customHeight="1" x14ac:dyDescent="0.25">
      <c r="A599" s="280"/>
      <c r="B599" s="281"/>
      <c r="C599" s="280"/>
      <c r="D599" s="280"/>
      <c r="E599" s="280"/>
      <c r="F599" s="280"/>
      <c r="G599" s="280"/>
      <c r="H599" s="280"/>
      <c r="I599" s="280"/>
      <c r="J599" s="280"/>
      <c r="K599" s="280"/>
      <c r="L599" s="280"/>
      <c r="M599" s="280"/>
      <c r="N599" s="280"/>
      <c r="O599" s="280"/>
      <c r="P599" s="280"/>
      <c r="Q599" s="280"/>
      <c r="R599" s="280"/>
      <c r="S599" s="280"/>
      <c r="T599" s="280"/>
      <c r="U599" s="280"/>
      <c r="V599" s="280"/>
      <c r="W599" s="280"/>
      <c r="X599" s="280"/>
      <c r="Y599" s="280"/>
    </row>
    <row r="600" spans="1:25" ht="19.5" customHeight="1" x14ac:dyDescent="0.25">
      <c r="A600" s="280"/>
      <c r="B600" s="281"/>
      <c r="C600" s="280"/>
      <c r="D600" s="280"/>
      <c r="E600" s="280"/>
      <c r="F600" s="280"/>
      <c r="G600" s="280"/>
      <c r="H600" s="280"/>
      <c r="I600" s="280"/>
      <c r="J600" s="280"/>
      <c r="K600" s="280"/>
      <c r="L600" s="280"/>
      <c r="M600" s="280"/>
      <c r="N600" s="280"/>
      <c r="O600" s="280"/>
      <c r="P600" s="280"/>
      <c r="Q600" s="280"/>
      <c r="R600" s="280"/>
      <c r="S600" s="280"/>
      <c r="T600" s="280"/>
      <c r="U600" s="280"/>
      <c r="V600" s="280"/>
      <c r="W600" s="280"/>
      <c r="X600" s="280"/>
      <c r="Y600" s="280"/>
    </row>
    <row r="601" spans="1:25" ht="19.5" customHeight="1" x14ac:dyDescent="0.25">
      <c r="A601" s="280"/>
      <c r="B601" s="281"/>
      <c r="C601" s="280"/>
      <c r="D601" s="280"/>
      <c r="E601" s="280"/>
      <c r="F601" s="280"/>
      <c r="G601" s="280"/>
      <c r="H601" s="280"/>
      <c r="I601" s="280"/>
      <c r="J601" s="280"/>
      <c r="K601" s="280"/>
      <c r="L601" s="280"/>
      <c r="M601" s="280"/>
      <c r="N601" s="280"/>
      <c r="O601" s="280"/>
      <c r="P601" s="280"/>
      <c r="Q601" s="280"/>
      <c r="R601" s="280"/>
      <c r="S601" s="280"/>
      <c r="T601" s="280"/>
      <c r="U601" s="280"/>
      <c r="V601" s="280"/>
      <c r="W601" s="280"/>
      <c r="X601" s="280"/>
      <c r="Y601" s="280"/>
    </row>
    <row r="602" spans="1:25" ht="19.5" customHeight="1" x14ac:dyDescent="0.25">
      <c r="A602" s="280"/>
      <c r="B602" s="281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  <c r="S602" s="280"/>
      <c r="T602" s="280"/>
      <c r="U602" s="280"/>
      <c r="V602" s="280"/>
      <c r="W602" s="280"/>
      <c r="X602" s="280"/>
      <c r="Y602" s="280"/>
    </row>
    <row r="603" spans="1:25" ht="19.5" customHeight="1" x14ac:dyDescent="0.25">
      <c r="A603" s="280"/>
      <c r="B603" s="281"/>
      <c r="C603" s="280"/>
      <c r="D603" s="280"/>
      <c r="E603" s="280"/>
      <c r="F603" s="280"/>
      <c r="G603" s="280"/>
      <c r="H603" s="280"/>
      <c r="I603" s="280"/>
      <c r="J603" s="280"/>
      <c r="K603" s="280"/>
      <c r="L603" s="280"/>
      <c r="M603" s="280"/>
      <c r="N603" s="280"/>
      <c r="O603" s="280"/>
      <c r="P603" s="280"/>
      <c r="Q603" s="280"/>
      <c r="R603" s="280"/>
      <c r="S603" s="280"/>
      <c r="T603" s="280"/>
      <c r="U603" s="280"/>
      <c r="V603" s="280"/>
      <c r="W603" s="280"/>
      <c r="X603" s="280"/>
      <c r="Y603" s="280"/>
    </row>
    <row r="604" spans="1:25" ht="19.5" customHeight="1" x14ac:dyDescent="0.25">
      <c r="A604" s="280"/>
      <c r="B604" s="281"/>
      <c r="C604" s="280"/>
      <c r="D604" s="280"/>
      <c r="E604" s="280"/>
      <c r="F604" s="280"/>
      <c r="G604" s="280"/>
      <c r="H604" s="280"/>
      <c r="I604" s="280"/>
      <c r="J604" s="280"/>
      <c r="K604" s="280"/>
      <c r="L604" s="280"/>
      <c r="M604" s="280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280"/>
    </row>
    <row r="605" spans="1:25" ht="19.5" customHeight="1" x14ac:dyDescent="0.25">
      <c r="A605" s="280"/>
      <c r="B605" s="281"/>
      <c r="C605" s="280"/>
      <c r="D605" s="280"/>
      <c r="E605" s="280"/>
      <c r="F605" s="280"/>
      <c r="G605" s="280"/>
      <c r="H605" s="280"/>
      <c r="I605" s="280"/>
      <c r="J605" s="280"/>
      <c r="K605" s="280"/>
      <c r="L605" s="280"/>
      <c r="M605" s="280"/>
      <c r="N605" s="280"/>
      <c r="O605" s="280"/>
      <c r="P605" s="280"/>
      <c r="Q605" s="280"/>
      <c r="R605" s="280"/>
      <c r="S605" s="280"/>
      <c r="T605" s="280"/>
      <c r="U605" s="280"/>
      <c r="V605" s="280"/>
      <c r="W605" s="280"/>
      <c r="X605" s="280"/>
      <c r="Y605" s="280"/>
    </row>
    <row r="606" spans="1:25" ht="19.5" customHeight="1" x14ac:dyDescent="0.25">
      <c r="A606" s="280"/>
      <c r="B606" s="281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  <c r="S606" s="280"/>
      <c r="T606" s="280"/>
      <c r="U606" s="280"/>
      <c r="V606" s="280"/>
      <c r="W606" s="280"/>
      <c r="X606" s="280"/>
      <c r="Y606" s="280"/>
    </row>
    <row r="607" spans="1:25" ht="19.5" customHeight="1" x14ac:dyDescent="0.25">
      <c r="A607" s="280"/>
      <c r="B607" s="281"/>
      <c r="C607" s="280"/>
      <c r="D607" s="280"/>
      <c r="E607" s="280"/>
      <c r="F607" s="280"/>
      <c r="G607" s="280"/>
      <c r="H607" s="280"/>
      <c r="I607" s="280"/>
      <c r="J607" s="280"/>
      <c r="K607" s="280"/>
      <c r="L607" s="280"/>
      <c r="M607" s="280"/>
      <c r="N607" s="280"/>
      <c r="O607" s="280"/>
      <c r="P607" s="280"/>
      <c r="Q607" s="280"/>
      <c r="R607" s="280"/>
      <c r="S607" s="280"/>
      <c r="T607" s="280"/>
      <c r="U607" s="280"/>
      <c r="V607" s="280"/>
      <c r="W607" s="280"/>
      <c r="X607" s="280"/>
      <c r="Y607" s="280"/>
    </row>
    <row r="608" spans="1:25" ht="19.5" customHeight="1" x14ac:dyDescent="0.25">
      <c r="A608" s="280"/>
      <c r="B608" s="281"/>
      <c r="C608" s="280"/>
      <c r="D608" s="280"/>
      <c r="E608" s="280"/>
      <c r="F608" s="280"/>
      <c r="G608" s="280"/>
      <c r="H608" s="280"/>
      <c r="I608" s="280"/>
      <c r="J608" s="280"/>
      <c r="K608" s="280"/>
      <c r="L608" s="280"/>
      <c r="M608" s="280"/>
      <c r="N608" s="280"/>
      <c r="O608" s="280"/>
      <c r="P608" s="280"/>
      <c r="Q608" s="280"/>
      <c r="R608" s="280"/>
      <c r="S608" s="280"/>
      <c r="T608" s="280"/>
      <c r="U608" s="280"/>
      <c r="V608" s="280"/>
      <c r="W608" s="280"/>
      <c r="X608" s="280"/>
      <c r="Y608" s="280"/>
    </row>
    <row r="609" spans="1:25" ht="19.5" customHeight="1" x14ac:dyDescent="0.25">
      <c r="A609" s="280"/>
      <c r="B609" s="281"/>
      <c r="C609" s="280"/>
      <c r="D609" s="280"/>
      <c r="E609" s="280"/>
      <c r="F609" s="280"/>
      <c r="G609" s="280"/>
      <c r="H609" s="280"/>
      <c r="I609" s="280"/>
      <c r="J609" s="280"/>
      <c r="K609" s="280"/>
      <c r="L609" s="280"/>
      <c r="M609" s="280"/>
      <c r="N609" s="280"/>
      <c r="O609" s="280"/>
      <c r="P609" s="280"/>
      <c r="Q609" s="280"/>
      <c r="R609" s="280"/>
      <c r="S609" s="280"/>
      <c r="T609" s="280"/>
      <c r="U609" s="280"/>
      <c r="V609" s="280"/>
      <c r="W609" s="280"/>
      <c r="X609" s="280"/>
      <c r="Y609" s="280"/>
    </row>
    <row r="610" spans="1:25" ht="19.5" customHeight="1" x14ac:dyDescent="0.25">
      <c r="A610" s="280"/>
      <c r="B610" s="281"/>
      <c r="C610" s="280"/>
      <c r="D610" s="280"/>
      <c r="E610" s="280"/>
      <c r="F610" s="280"/>
      <c r="G610" s="280"/>
      <c r="H610" s="280"/>
      <c r="I610" s="280"/>
      <c r="J610" s="280"/>
      <c r="K610" s="280"/>
      <c r="L610" s="280"/>
      <c r="M610" s="280"/>
      <c r="N610" s="280"/>
      <c r="O610" s="280"/>
      <c r="P610" s="280"/>
      <c r="Q610" s="280"/>
      <c r="R610" s="280"/>
      <c r="S610" s="280"/>
      <c r="T610" s="280"/>
      <c r="U610" s="280"/>
      <c r="V610" s="280"/>
      <c r="W610" s="280"/>
      <c r="X610" s="280"/>
      <c r="Y610" s="280"/>
    </row>
    <row r="611" spans="1:25" ht="19.5" customHeight="1" x14ac:dyDescent="0.25">
      <c r="A611" s="280"/>
      <c r="B611" s="281"/>
      <c r="C611" s="280"/>
      <c r="D611" s="280"/>
      <c r="E611" s="280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0"/>
      <c r="T611" s="280"/>
      <c r="U611" s="280"/>
      <c r="V611" s="280"/>
      <c r="W611" s="280"/>
      <c r="X611" s="280"/>
      <c r="Y611" s="280"/>
    </row>
    <row r="612" spans="1:25" ht="19.5" customHeight="1" x14ac:dyDescent="0.25">
      <c r="A612" s="280"/>
      <c r="B612" s="281"/>
      <c r="C612" s="280"/>
      <c r="D612" s="280"/>
      <c r="E612" s="280"/>
      <c r="F612" s="280"/>
      <c r="G612" s="280"/>
      <c r="H612" s="280"/>
      <c r="I612" s="280"/>
      <c r="J612" s="280"/>
      <c r="K612" s="280"/>
      <c r="L612" s="280"/>
      <c r="M612" s="280"/>
      <c r="N612" s="280"/>
      <c r="O612" s="280"/>
      <c r="P612" s="280"/>
      <c r="Q612" s="280"/>
      <c r="R612" s="280"/>
      <c r="S612" s="280"/>
      <c r="T612" s="280"/>
      <c r="U612" s="280"/>
      <c r="V612" s="280"/>
      <c r="W612" s="280"/>
      <c r="X612" s="280"/>
      <c r="Y612" s="280"/>
    </row>
    <row r="613" spans="1:25" ht="19.5" customHeight="1" x14ac:dyDescent="0.25">
      <c r="A613" s="280"/>
      <c r="B613" s="281"/>
      <c r="C613" s="280"/>
      <c r="D613" s="280"/>
      <c r="E613" s="280"/>
      <c r="F613" s="280"/>
      <c r="G613" s="280"/>
      <c r="H613" s="280"/>
      <c r="I613" s="280"/>
      <c r="J613" s="280"/>
      <c r="K613" s="280"/>
      <c r="L613" s="280"/>
      <c r="M613" s="280"/>
      <c r="N613" s="280"/>
      <c r="O613" s="280"/>
      <c r="P613" s="280"/>
      <c r="Q613" s="280"/>
      <c r="R613" s="280"/>
      <c r="S613" s="280"/>
      <c r="T613" s="280"/>
      <c r="U613" s="280"/>
      <c r="V613" s="280"/>
      <c r="W613" s="280"/>
      <c r="X613" s="280"/>
      <c r="Y613" s="280"/>
    </row>
    <row r="614" spans="1:25" ht="19.5" customHeight="1" x14ac:dyDescent="0.25">
      <c r="A614" s="280"/>
      <c r="B614" s="281"/>
      <c r="C614" s="280"/>
      <c r="D614" s="280"/>
      <c r="E614" s="280"/>
      <c r="F614" s="280"/>
      <c r="G614" s="280"/>
      <c r="H614" s="280"/>
      <c r="I614" s="280"/>
      <c r="J614" s="280"/>
      <c r="K614" s="280"/>
      <c r="L614" s="280"/>
      <c r="M614" s="280"/>
      <c r="N614" s="280"/>
      <c r="O614" s="280"/>
      <c r="P614" s="280"/>
      <c r="Q614" s="280"/>
      <c r="R614" s="280"/>
      <c r="S614" s="280"/>
      <c r="T614" s="280"/>
      <c r="U614" s="280"/>
      <c r="V614" s="280"/>
      <c r="W614" s="280"/>
      <c r="X614" s="280"/>
      <c r="Y614" s="280"/>
    </row>
    <row r="615" spans="1:25" ht="19.5" customHeight="1" x14ac:dyDescent="0.25">
      <c r="A615" s="280"/>
      <c r="B615" s="281"/>
      <c r="C615" s="280"/>
      <c r="D615" s="280"/>
      <c r="E615" s="280"/>
      <c r="F615" s="280"/>
      <c r="G615" s="280"/>
      <c r="H615" s="280"/>
      <c r="I615" s="280"/>
      <c r="J615" s="280"/>
      <c r="K615" s="280"/>
      <c r="L615" s="280"/>
      <c r="M615" s="280"/>
      <c r="N615" s="280"/>
      <c r="O615" s="280"/>
      <c r="P615" s="280"/>
      <c r="Q615" s="280"/>
      <c r="R615" s="280"/>
      <c r="S615" s="280"/>
      <c r="T615" s="280"/>
      <c r="U615" s="280"/>
      <c r="V615" s="280"/>
      <c r="W615" s="280"/>
      <c r="X615" s="280"/>
      <c r="Y615" s="280"/>
    </row>
    <row r="616" spans="1:25" ht="19.5" customHeight="1" x14ac:dyDescent="0.25">
      <c r="A616" s="280"/>
      <c r="B616" s="281"/>
      <c r="C616" s="280"/>
      <c r="D616" s="280"/>
      <c r="E616" s="280"/>
      <c r="F616" s="280"/>
      <c r="G616" s="280"/>
      <c r="H616" s="280"/>
      <c r="I616" s="280"/>
      <c r="J616" s="280"/>
      <c r="K616" s="280"/>
      <c r="L616" s="280"/>
      <c r="M616" s="280"/>
      <c r="N616" s="280"/>
      <c r="O616" s="280"/>
      <c r="P616" s="280"/>
      <c r="Q616" s="280"/>
      <c r="R616" s="280"/>
      <c r="S616" s="280"/>
      <c r="T616" s="280"/>
      <c r="U616" s="280"/>
      <c r="V616" s="280"/>
      <c r="W616" s="280"/>
      <c r="X616" s="280"/>
      <c r="Y616" s="280"/>
    </row>
    <row r="617" spans="1:25" ht="19.5" customHeight="1" x14ac:dyDescent="0.25">
      <c r="A617" s="280"/>
      <c r="B617" s="281"/>
      <c r="C617" s="280"/>
      <c r="D617" s="280"/>
      <c r="E617" s="280"/>
      <c r="F617" s="280"/>
      <c r="G617" s="280"/>
      <c r="H617" s="280"/>
      <c r="I617" s="280"/>
      <c r="J617" s="280"/>
      <c r="K617" s="280"/>
      <c r="L617" s="280"/>
      <c r="M617" s="280"/>
      <c r="N617" s="280"/>
      <c r="O617" s="280"/>
      <c r="P617" s="280"/>
      <c r="Q617" s="280"/>
      <c r="R617" s="280"/>
      <c r="S617" s="280"/>
      <c r="T617" s="280"/>
      <c r="U617" s="280"/>
      <c r="V617" s="280"/>
      <c r="W617" s="280"/>
      <c r="X617" s="280"/>
      <c r="Y617" s="280"/>
    </row>
    <row r="618" spans="1:25" ht="19.5" customHeight="1" x14ac:dyDescent="0.25">
      <c r="A618" s="280"/>
      <c r="B618" s="281"/>
      <c r="C618" s="280"/>
      <c r="D618" s="280"/>
      <c r="E618" s="280"/>
      <c r="F618" s="280"/>
      <c r="G618" s="280"/>
      <c r="H618" s="280"/>
      <c r="I618" s="280"/>
      <c r="J618" s="280"/>
      <c r="K618" s="280"/>
      <c r="L618" s="280"/>
      <c r="M618" s="280"/>
      <c r="N618" s="280"/>
      <c r="O618" s="280"/>
      <c r="P618" s="280"/>
      <c r="Q618" s="280"/>
      <c r="R618" s="280"/>
      <c r="S618" s="280"/>
      <c r="T618" s="280"/>
      <c r="U618" s="280"/>
      <c r="V618" s="280"/>
      <c r="W618" s="280"/>
      <c r="X618" s="280"/>
      <c r="Y618" s="280"/>
    </row>
    <row r="619" spans="1:25" ht="19.5" customHeight="1" x14ac:dyDescent="0.25">
      <c r="A619" s="280"/>
      <c r="B619" s="281"/>
      <c r="C619" s="280"/>
      <c r="D619" s="280"/>
      <c r="E619" s="280"/>
      <c r="F619" s="280"/>
      <c r="G619" s="280"/>
      <c r="H619" s="280"/>
      <c r="I619" s="280"/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</row>
    <row r="620" spans="1:25" ht="19.5" customHeight="1" x14ac:dyDescent="0.25">
      <c r="A620" s="280"/>
      <c r="B620" s="281"/>
      <c r="C620" s="280"/>
      <c r="D620" s="280"/>
      <c r="E620" s="280"/>
      <c r="F620" s="280"/>
      <c r="G620" s="280"/>
      <c r="H620" s="280"/>
      <c r="I620" s="280"/>
      <c r="J620" s="280"/>
      <c r="K620" s="280"/>
      <c r="L620" s="280"/>
      <c r="M620" s="280"/>
      <c r="N620" s="280"/>
      <c r="O620" s="280"/>
      <c r="P620" s="280"/>
      <c r="Q620" s="280"/>
      <c r="R620" s="280"/>
      <c r="S620" s="280"/>
      <c r="T620" s="280"/>
      <c r="U620" s="280"/>
      <c r="V620" s="280"/>
      <c r="W620" s="280"/>
      <c r="X620" s="280"/>
      <c r="Y620" s="280"/>
    </row>
    <row r="621" spans="1:25" ht="19.5" customHeight="1" x14ac:dyDescent="0.25">
      <c r="A621" s="280"/>
      <c r="B621" s="281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  <c r="T621" s="280"/>
      <c r="U621" s="280"/>
      <c r="V621" s="280"/>
      <c r="W621" s="280"/>
      <c r="X621" s="280"/>
      <c r="Y621" s="280"/>
    </row>
    <row r="622" spans="1:25" ht="19.5" customHeight="1" x14ac:dyDescent="0.25">
      <c r="A622" s="280"/>
      <c r="B622" s="281"/>
      <c r="C622" s="280"/>
      <c r="D622" s="280"/>
      <c r="E622" s="280"/>
      <c r="F622" s="280"/>
      <c r="G622" s="280"/>
      <c r="H622" s="280"/>
      <c r="I622" s="280"/>
      <c r="J622" s="280"/>
      <c r="K622" s="280"/>
      <c r="L622" s="280"/>
      <c r="M622" s="280"/>
      <c r="N622" s="280"/>
      <c r="O622" s="280"/>
      <c r="P622" s="280"/>
      <c r="Q622" s="280"/>
      <c r="R622" s="280"/>
      <c r="S622" s="280"/>
      <c r="T622" s="280"/>
      <c r="U622" s="280"/>
      <c r="V622" s="280"/>
      <c r="W622" s="280"/>
      <c r="X622" s="280"/>
      <c r="Y622" s="280"/>
    </row>
    <row r="623" spans="1:25" ht="19.5" customHeight="1" x14ac:dyDescent="0.25">
      <c r="A623" s="280"/>
      <c r="B623" s="281"/>
      <c r="C623" s="280"/>
      <c r="D623" s="280"/>
      <c r="E623" s="280"/>
      <c r="F623" s="280"/>
      <c r="G623" s="280"/>
      <c r="H623" s="280"/>
      <c r="I623" s="280"/>
      <c r="J623" s="280"/>
      <c r="K623" s="280"/>
      <c r="L623" s="280"/>
      <c r="M623" s="280"/>
      <c r="N623" s="280"/>
      <c r="O623" s="280"/>
      <c r="P623" s="280"/>
      <c r="Q623" s="280"/>
      <c r="R623" s="280"/>
      <c r="S623" s="280"/>
      <c r="T623" s="280"/>
      <c r="U623" s="280"/>
      <c r="V623" s="280"/>
      <c r="W623" s="280"/>
      <c r="X623" s="280"/>
      <c r="Y623" s="280"/>
    </row>
    <row r="624" spans="1:25" ht="19.5" customHeight="1" x14ac:dyDescent="0.25">
      <c r="A624" s="280"/>
      <c r="B624" s="281"/>
      <c r="C624" s="280"/>
      <c r="D624" s="280"/>
      <c r="E624" s="280"/>
      <c r="F624" s="280"/>
      <c r="G624" s="280"/>
      <c r="H624" s="280"/>
      <c r="I624" s="280"/>
      <c r="J624" s="280"/>
      <c r="K624" s="280"/>
      <c r="L624" s="280"/>
      <c r="M624" s="280"/>
      <c r="N624" s="280"/>
      <c r="O624" s="280"/>
      <c r="P624" s="280"/>
      <c r="Q624" s="280"/>
      <c r="R624" s="280"/>
      <c r="S624" s="280"/>
      <c r="T624" s="280"/>
      <c r="U624" s="280"/>
      <c r="V624" s="280"/>
      <c r="W624" s="280"/>
      <c r="X624" s="280"/>
      <c r="Y624" s="280"/>
    </row>
    <row r="625" spans="1:25" ht="19.5" customHeight="1" x14ac:dyDescent="0.25">
      <c r="A625" s="280"/>
      <c r="B625" s="281"/>
      <c r="C625" s="280"/>
      <c r="D625" s="280"/>
      <c r="E625" s="280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  <c r="V625" s="280"/>
      <c r="W625" s="280"/>
      <c r="X625" s="280"/>
      <c r="Y625" s="280"/>
    </row>
    <row r="626" spans="1:25" ht="19.5" customHeight="1" x14ac:dyDescent="0.25">
      <c r="A626" s="280"/>
      <c r="B626" s="281"/>
      <c r="C626" s="280"/>
      <c r="D626" s="280"/>
      <c r="E626" s="280"/>
      <c r="F626" s="280"/>
      <c r="G626" s="280"/>
      <c r="H626" s="280"/>
      <c r="I626" s="280"/>
      <c r="J626" s="280"/>
      <c r="K626" s="280"/>
      <c r="L626" s="280"/>
      <c r="M626" s="280"/>
      <c r="N626" s="280"/>
      <c r="O626" s="280"/>
      <c r="P626" s="280"/>
      <c r="Q626" s="280"/>
      <c r="R626" s="280"/>
      <c r="S626" s="280"/>
      <c r="T626" s="280"/>
      <c r="U626" s="280"/>
      <c r="V626" s="280"/>
      <c r="W626" s="280"/>
      <c r="X626" s="280"/>
      <c r="Y626" s="280"/>
    </row>
    <row r="627" spans="1:25" ht="19.5" customHeight="1" x14ac:dyDescent="0.25">
      <c r="A627" s="280"/>
      <c r="B627" s="281"/>
      <c r="C627" s="280"/>
      <c r="D627" s="280"/>
      <c r="E627" s="280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</row>
    <row r="628" spans="1:25" ht="19.5" customHeight="1" x14ac:dyDescent="0.25">
      <c r="A628" s="280"/>
      <c r="B628" s="281"/>
      <c r="C628" s="280"/>
      <c r="D628" s="280"/>
      <c r="E628" s="280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</row>
    <row r="629" spans="1:25" ht="19.5" customHeight="1" x14ac:dyDescent="0.25">
      <c r="A629" s="280"/>
      <c r="B629" s="281"/>
      <c r="C629" s="280"/>
      <c r="D629" s="280"/>
      <c r="E629" s="280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</row>
    <row r="630" spans="1:25" ht="19.5" customHeight="1" x14ac:dyDescent="0.25">
      <c r="A630" s="280"/>
      <c r="B630" s="281"/>
      <c r="C630" s="280"/>
      <c r="D630" s="280"/>
      <c r="E630" s="280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</row>
    <row r="631" spans="1:25" ht="19.5" customHeight="1" x14ac:dyDescent="0.25">
      <c r="A631" s="280"/>
      <c r="B631" s="281"/>
      <c r="C631" s="280"/>
      <c r="D631" s="280"/>
      <c r="E631" s="280"/>
      <c r="F631" s="280"/>
      <c r="G631" s="280"/>
      <c r="H631" s="280"/>
      <c r="I631" s="280"/>
      <c r="J631" s="280"/>
      <c r="K631" s="280"/>
      <c r="L631" s="280"/>
      <c r="M631" s="280"/>
      <c r="N631" s="280"/>
      <c r="O631" s="280"/>
      <c r="P631" s="280"/>
      <c r="Q631" s="280"/>
      <c r="R631" s="280"/>
      <c r="S631" s="280"/>
      <c r="T631" s="280"/>
      <c r="U631" s="280"/>
      <c r="V631" s="280"/>
      <c r="W631" s="280"/>
      <c r="X631" s="280"/>
      <c r="Y631" s="280"/>
    </row>
    <row r="632" spans="1:25" ht="19.5" customHeight="1" x14ac:dyDescent="0.25">
      <c r="A632" s="280"/>
      <c r="B632" s="281"/>
      <c r="C632" s="280"/>
      <c r="D632" s="280"/>
      <c r="E632" s="280"/>
      <c r="F632" s="280"/>
      <c r="G632" s="280"/>
      <c r="H632" s="280"/>
      <c r="I632" s="280"/>
      <c r="J632" s="280"/>
      <c r="K632" s="280"/>
      <c r="L632" s="280"/>
      <c r="M632" s="280"/>
      <c r="N632" s="280"/>
      <c r="O632" s="280"/>
      <c r="P632" s="280"/>
      <c r="Q632" s="280"/>
      <c r="R632" s="280"/>
      <c r="S632" s="280"/>
      <c r="T632" s="280"/>
      <c r="U632" s="280"/>
      <c r="V632" s="280"/>
      <c r="W632" s="280"/>
      <c r="X632" s="280"/>
      <c r="Y632" s="280"/>
    </row>
    <row r="633" spans="1:25" ht="19.5" customHeight="1" x14ac:dyDescent="0.25">
      <c r="A633" s="280"/>
      <c r="B633" s="281"/>
      <c r="C633" s="280"/>
      <c r="D633" s="280"/>
      <c r="E633" s="280"/>
      <c r="F633" s="280"/>
      <c r="G633" s="280"/>
      <c r="H633" s="280"/>
      <c r="I633" s="280"/>
      <c r="J633" s="280"/>
      <c r="K633" s="280"/>
      <c r="L633" s="280"/>
      <c r="M633" s="280"/>
      <c r="N633" s="280"/>
      <c r="O633" s="280"/>
      <c r="P633" s="280"/>
      <c r="Q633" s="280"/>
      <c r="R633" s="280"/>
      <c r="S633" s="280"/>
      <c r="T633" s="280"/>
      <c r="U633" s="280"/>
      <c r="V633" s="280"/>
      <c r="W633" s="280"/>
      <c r="X633" s="280"/>
      <c r="Y633" s="280"/>
    </row>
    <row r="634" spans="1:25" ht="19.5" customHeight="1" x14ac:dyDescent="0.25">
      <c r="A634" s="280"/>
      <c r="B634" s="281"/>
      <c r="C634" s="280"/>
      <c r="D634" s="280"/>
      <c r="E634" s="280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</row>
    <row r="635" spans="1:25" ht="19.5" customHeight="1" x14ac:dyDescent="0.25">
      <c r="A635" s="280"/>
      <c r="B635" s="281"/>
      <c r="C635" s="280"/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</row>
    <row r="636" spans="1:25" ht="19.5" customHeight="1" x14ac:dyDescent="0.25">
      <c r="A636" s="280"/>
      <c r="B636" s="281"/>
      <c r="C636" s="280"/>
      <c r="D636" s="280"/>
      <c r="E636" s="280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  <c r="V636" s="280"/>
      <c r="W636" s="280"/>
      <c r="X636" s="280"/>
      <c r="Y636" s="280"/>
    </row>
    <row r="637" spans="1:25" ht="19.5" customHeight="1" x14ac:dyDescent="0.25">
      <c r="A637" s="280"/>
      <c r="B637" s="281"/>
      <c r="C637" s="280"/>
      <c r="D637" s="280"/>
      <c r="E637" s="280"/>
      <c r="F637" s="280"/>
      <c r="G637" s="280"/>
      <c r="H637" s="280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</row>
    <row r="638" spans="1:25" ht="19.5" customHeight="1" x14ac:dyDescent="0.25">
      <c r="A638" s="280"/>
      <c r="B638" s="281"/>
      <c r="C638" s="280"/>
      <c r="D638" s="280"/>
      <c r="E638" s="280"/>
      <c r="F638" s="280"/>
      <c r="G638" s="280"/>
      <c r="H638" s="280"/>
      <c r="I638" s="280"/>
      <c r="J638" s="280"/>
      <c r="K638" s="280"/>
      <c r="L638" s="280"/>
      <c r="M638" s="280"/>
      <c r="N638" s="280"/>
      <c r="O638" s="280"/>
      <c r="P638" s="280"/>
      <c r="Q638" s="280"/>
      <c r="R638" s="280"/>
      <c r="S638" s="280"/>
      <c r="T638" s="280"/>
      <c r="U638" s="280"/>
      <c r="V638" s="280"/>
      <c r="W638" s="280"/>
      <c r="X638" s="280"/>
      <c r="Y638" s="280"/>
    </row>
    <row r="639" spans="1:25" ht="19.5" customHeight="1" x14ac:dyDescent="0.25">
      <c r="A639" s="280"/>
      <c r="B639" s="281"/>
      <c r="C639" s="280"/>
      <c r="D639" s="280"/>
      <c r="E639" s="280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  <c r="V639" s="280"/>
      <c r="W639" s="280"/>
      <c r="X639" s="280"/>
      <c r="Y639" s="280"/>
    </row>
    <row r="640" spans="1:25" ht="19.5" customHeight="1" x14ac:dyDescent="0.25">
      <c r="A640" s="280"/>
      <c r="B640" s="281"/>
      <c r="C640" s="280"/>
      <c r="D640" s="280"/>
      <c r="E640" s="280"/>
      <c r="F640" s="280"/>
      <c r="G640" s="280"/>
      <c r="H640" s="280"/>
      <c r="I640" s="280"/>
      <c r="J640" s="280"/>
      <c r="K640" s="280"/>
      <c r="L640" s="280"/>
      <c r="M640" s="280"/>
      <c r="N640" s="280"/>
      <c r="O640" s="280"/>
      <c r="P640" s="280"/>
      <c r="Q640" s="280"/>
      <c r="R640" s="280"/>
      <c r="S640" s="280"/>
      <c r="T640" s="280"/>
      <c r="U640" s="280"/>
      <c r="V640" s="280"/>
      <c r="W640" s="280"/>
      <c r="X640" s="280"/>
      <c r="Y640" s="280"/>
    </row>
    <row r="641" spans="1:25" ht="19.5" customHeight="1" x14ac:dyDescent="0.25">
      <c r="A641" s="280"/>
      <c r="B641" s="281"/>
      <c r="C641" s="280"/>
      <c r="D641" s="280"/>
      <c r="E641" s="280"/>
      <c r="F641" s="280"/>
      <c r="G641" s="280"/>
      <c r="H641" s="280"/>
      <c r="I641" s="280"/>
      <c r="J641" s="280"/>
      <c r="K641" s="280"/>
      <c r="L641" s="280"/>
      <c r="M641" s="280"/>
      <c r="N641" s="280"/>
      <c r="O641" s="280"/>
      <c r="P641" s="280"/>
      <c r="Q641" s="280"/>
      <c r="R641" s="280"/>
      <c r="S641" s="280"/>
      <c r="T641" s="280"/>
      <c r="U641" s="280"/>
      <c r="V641" s="280"/>
      <c r="W641" s="280"/>
      <c r="X641" s="280"/>
      <c r="Y641" s="280"/>
    </row>
    <row r="642" spans="1:25" ht="19.5" customHeight="1" x14ac:dyDescent="0.25">
      <c r="A642" s="280"/>
      <c r="B642" s="281"/>
      <c r="C642" s="280"/>
      <c r="D642" s="280"/>
      <c r="E642" s="280"/>
      <c r="F642" s="280"/>
      <c r="G642" s="280"/>
      <c r="H642" s="280"/>
      <c r="I642" s="280"/>
      <c r="J642" s="280"/>
      <c r="K642" s="280"/>
      <c r="L642" s="280"/>
      <c r="M642" s="280"/>
      <c r="N642" s="280"/>
      <c r="O642" s="280"/>
      <c r="P642" s="280"/>
      <c r="Q642" s="280"/>
      <c r="R642" s="280"/>
      <c r="S642" s="280"/>
      <c r="T642" s="280"/>
      <c r="U642" s="280"/>
      <c r="V642" s="280"/>
      <c r="W642" s="280"/>
      <c r="X642" s="280"/>
      <c r="Y642" s="280"/>
    </row>
    <row r="643" spans="1:25" ht="19.5" customHeight="1" x14ac:dyDescent="0.25">
      <c r="A643" s="280"/>
      <c r="B643" s="281"/>
      <c r="C643" s="280"/>
      <c r="D643" s="280"/>
      <c r="E643" s="280"/>
      <c r="F643" s="280"/>
      <c r="G643" s="280"/>
      <c r="H643" s="280"/>
      <c r="I643" s="280"/>
      <c r="J643" s="280"/>
      <c r="K643" s="280"/>
      <c r="L643" s="280"/>
      <c r="M643" s="280"/>
      <c r="N643" s="280"/>
      <c r="O643" s="280"/>
      <c r="P643" s="280"/>
      <c r="Q643" s="280"/>
      <c r="R643" s="280"/>
      <c r="S643" s="280"/>
      <c r="T643" s="280"/>
      <c r="U643" s="280"/>
      <c r="V643" s="280"/>
      <c r="W643" s="280"/>
      <c r="X643" s="280"/>
      <c r="Y643" s="280"/>
    </row>
    <row r="644" spans="1:25" ht="19.5" customHeight="1" x14ac:dyDescent="0.25">
      <c r="A644" s="280"/>
      <c r="B644" s="281"/>
      <c r="C644" s="280"/>
      <c r="D644" s="280"/>
      <c r="E644" s="280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  <c r="V644" s="280"/>
      <c r="W644" s="280"/>
      <c r="X644" s="280"/>
      <c r="Y644" s="280"/>
    </row>
    <row r="645" spans="1:25" ht="19.5" customHeight="1" x14ac:dyDescent="0.25">
      <c r="A645" s="280"/>
      <c r="B645" s="281"/>
      <c r="C645" s="280"/>
      <c r="D645" s="280"/>
      <c r="E645" s="280"/>
      <c r="F645" s="280"/>
      <c r="G645" s="280"/>
      <c r="H645" s="280"/>
      <c r="I645" s="280"/>
      <c r="J645" s="280"/>
      <c r="K645" s="280"/>
      <c r="L645" s="280"/>
      <c r="M645" s="280"/>
      <c r="N645" s="280"/>
      <c r="O645" s="280"/>
      <c r="P645" s="280"/>
      <c r="Q645" s="280"/>
      <c r="R645" s="280"/>
      <c r="S645" s="280"/>
      <c r="T645" s="280"/>
      <c r="U645" s="280"/>
      <c r="V645" s="280"/>
      <c r="W645" s="280"/>
      <c r="X645" s="280"/>
      <c r="Y645" s="280"/>
    </row>
    <row r="646" spans="1:25" ht="19.5" customHeight="1" x14ac:dyDescent="0.25">
      <c r="A646" s="280"/>
      <c r="B646" s="281"/>
      <c r="C646" s="280"/>
      <c r="D646" s="280"/>
      <c r="E646" s="280"/>
      <c r="F646" s="280"/>
      <c r="G646" s="280"/>
      <c r="H646" s="280"/>
      <c r="I646" s="280"/>
      <c r="J646" s="280"/>
      <c r="K646" s="280"/>
      <c r="L646" s="280"/>
      <c r="M646" s="280"/>
      <c r="N646" s="280"/>
      <c r="O646" s="280"/>
      <c r="P646" s="280"/>
      <c r="Q646" s="280"/>
      <c r="R646" s="280"/>
      <c r="S646" s="280"/>
      <c r="T646" s="280"/>
      <c r="U646" s="280"/>
      <c r="V646" s="280"/>
      <c r="W646" s="280"/>
      <c r="X646" s="280"/>
      <c r="Y646" s="280"/>
    </row>
    <row r="647" spans="1:25" ht="19.5" customHeight="1" x14ac:dyDescent="0.25">
      <c r="A647" s="280"/>
      <c r="B647" s="281"/>
      <c r="C647" s="280"/>
      <c r="D647" s="280"/>
      <c r="E647" s="280"/>
      <c r="F647" s="280"/>
      <c r="G647" s="280"/>
      <c r="H647" s="280"/>
      <c r="I647" s="280"/>
      <c r="J647" s="280"/>
      <c r="K647" s="280"/>
      <c r="L647" s="280"/>
      <c r="M647" s="280"/>
      <c r="N647" s="280"/>
      <c r="O647" s="280"/>
      <c r="P647" s="280"/>
      <c r="Q647" s="280"/>
      <c r="R647" s="280"/>
      <c r="S647" s="280"/>
      <c r="T647" s="280"/>
      <c r="U647" s="280"/>
      <c r="V647" s="280"/>
      <c r="W647" s="280"/>
      <c r="X647" s="280"/>
      <c r="Y647" s="280"/>
    </row>
    <row r="648" spans="1:25" ht="19.5" customHeight="1" x14ac:dyDescent="0.25">
      <c r="A648" s="280"/>
      <c r="B648" s="281"/>
      <c r="C648" s="280"/>
      <c r="D648" s="280"/>
      <c r="E648" s="280"/>
      <c r="F648" s="280"/>
      <c r="G648" s="280"/>
      <c r="H648" s="280"/>
      <c r="I648" s="280"/>
      <c r="J648" s="280"/>
      <c r="K648" s="280"/>
      <c r="L648" s="280"/>
      <c r="M648" s="280"/>
      <c r="N648" s="280"/>
      <c r="O648" s="280"/>
      <c r="P648" s="280"/>
      <c r="Q648" s="280"/>
      <c r="R648" s="280"/>
      <c r="S648" s="280"/>
      <c r="T648" s="280"/>
      <c r="U648" s="280"/>
      <c r="V648" s="280"/>
      <c r="W648" s="280"/>
      <c r="X648" s="280"/>
      <c r="Y648" s="280"/>
    </row>
    <row r="649" spans="1:25" ht="19.5" customHeight="1" x14ac:dyDescent="0.25">
      <c r="A649" s="280"/>
      <c r="B649" s="281"/>
      <c r="C649" s="280"/>
      <c r="D649" s="280"/>
      <c r="E649" s="280"/>
      <c r="F649" s="280"/>
      <c r="G649" s="280"/>
      <c r="H649" s="280"/>
      <c r="I649" s="280"/>
      <c r="J649" s="280"/>
      <c r="K649" s="280"/>
      <c r="L649" s="280"/>
      <c r="M649" s="280"/>
      <c r="N649" s="280"/>
      <c r="O649" s="280"/>
      <c r="P649" s="280"/>
      <c r="Q649" s="280"/>
      <c r="R649" s="280"/>
      <c r="S649" s="280"/>
      <c r="T649" s="280"/>
      <c r="U649" s="280"/>
      <c r="V649" s="280"/>
      <c r="W649" s="280"/>
      <c r="X649" s="280"/>
      <c r="Y649" s="280"/>
    </row>
    <row r="650" spans="1:25" ht="19.5" customHeight="1" x14ac:dyDescent="0.25">
      <c r="A650" s="280"/>
      <c r="B650" s="281"/>
      <c r="C650" s="280"/>
      <c r="D650" s="280"/>
      <c r="E650" s="280"/>
      <c r="F650" s="280"/>
      <c r="G650" s="280"/>
      <c r="H650" s="280"/>
      <c r="I650" s="280"/>
      <c r="J650" s="280"/>
      <c r="K650" s="280"/>
      <c r="L650" s="280"/>
      <c r="M650" s="280"/>
      <c r="N650" s="280"/>
      <c r="O650" s="280"/>
      <c r="P650" s="280"/>
      <c r="Q650" s="280"/>
      <c r="R650" s="280"/>
      <c r="S650" s="280"/>
      <c r="T650" s="280"/>
      <c r="U650" s="280"/>
      <c r="V650" s="280"/>
      <c r="W650" s="280"/>
      <c r="X650" s="280"/>
      <c r="Y650" s="280"/>
    </row>
    <row r="651" spans="1:25" ht="19.5" customHeight="1" x14ac:dyDescent="0.25">
      <c r="A651" s="280"/>
      <c r="B651" s="281"/>
      <c r="C651" s="280"/>
      <c r="D651" s="280"/>
      <c r="E651" s="280"/>
      <c r="F651" s="280"/>
      <c r="G651" s="280"/>
      <c r="H651" s="280"/>
      <c r="I651" s="280"/>
      <c r="J651" s="280"/>
      <c r="K651" s="280"/>
      <c r="L651" s="280"/>
      <c r="M651" s="280"/>
      <c r="N651" s="280"/>
      <c r="O651" s="280"/>
      <c r="P651" s="280"/>
      <c r="Q651" s="280"/>
      <c r="R651" s="280"/>
      <c r="S651" s="280"/>
      <c r="T651" s="280"/>
      <c r="U651" s="280"/>
      <c r="V651" s="280"/>
      <c r="W651" s="280"/>
      <c r="X651" s="280"/>
      <c r="Y651" s="280"/>
    </row>
    <row r="652" spans="1:25" ht="19.5" customHeight="1" x14ac:dyDescent="0.25">
      <c r="A652" s="280"/>
      <c r="B652" s="281"/>
      <c r="C652" s="280"/>
      <c r="D652" s="280"/>
      <c r="E652" s="280"/>
      <c r="F652" s="280"/>
      <c r="G652" s="280"/>
      <c r="H652" s="280"/>
      <c r="I652" s="280"/>
      <c r="J652" s="280"/>
      <c r="K652" s="280"/>
      <c r="L652" s="280"/>
      <c r="M652" s="280"/>
      <c r="N652" s="280"/>
      <c r="O652" s="280"/>
      <c r="P652" s="280"/>
      <c r="Q652" s="280"/>
      <c r="R652" s="280"/>
      <c r="S652" s="280"/>
      <c r="T652" s="280"/>
      <c r="U652" s="280"/>
      <c r="V652" s="280"/>
      <c r="W652" s="280"/>
      <c r="X652" s="280"/>
      <c r="Y652" s="280"/>
    </row>
    <row r="653" spans="1:25" ht="19.5" customHeight="1" x14ac:dyDescent="0.25">
      <c r="A653" s="280"/>
      <c r="B653" s="281"/>
      <c r="C653" s="280"/>
      <c r="D653" s="280"/>
      <c r="E653" s="280"/>
      <c r="F653" s="280"/>
      <c r="G653" s="280"/>
      <c r="H653" s="280"/>
      <c r="I653" s="280"/>
      <c r="J653" s="280"/>
      <c r="K653" s="280"/>
      <c r="L653" s="280"/>
      <c r="M653" s="280"/>
      <c r="N653" s="280"/>
      <c r="O653" s="280"/>
      <c r="P653" s="280"/>
      <c r="Q653" s="280"/>
      <c r="R653" s="280"/>
      <c r="S653" s="280"/>
      <c r="T653" s="280"/>
      <c r="U653" s="280"/>
      <c r="V653" s="280"/>
      <c r="W653" s="280"/>
      <c r="X653" s="280"/>
      <c r="Y653" s="280"/>
    </row>
    <row r="654" spans="1:25" ht="19.5" customHeight="1" x14ac:dyDescent="0.25">
      <c r="A654" s="280"/>
      <c r="B654" s="281"/>
      <c r="C654" s="280"/>
      <c r="D654" s="280"/>
      <c r="E654" s="280"/>
      <c r="F654" s="280"/>
      <c r="G654" s="280"/>
      <c r="H654" s="280"/>
      <c r="I654" s="280"/>
      <c r="J654" s="280"/>
      <c r="K654" s="280"/>
      <c r="L654" s="280"/>
      <c r="M654" s="280"/>
      <c r="N654" s="280"/>
      <c r="O654" s="280"/>
      <c r="P654" s="280"/>
      <c r="Q654" s="280"/>
      <c r="R654" s="280"/>
      <c r="S654" s="280"/>
      <c r="T654" s="280"/>
      <c r="U654" s="280"/>
      <c r="V654" s="280"/>
      <c r="W654" s="280"/>
      <c r="X654" s="280"/>
      <c r="Y654" s="280"/>
    </row>
    <row r="655" spans="1:25" ht="19.5" customHeight="1" x14ac:dyDescent="0.25">
      <c r="A655" s="280"/>
      <c r="B655" s="281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  <c r="V655" s="280"/>
      <c r="W655" s="280"/>
      <c r="X655" s="280"/>
      <c r="Y655" s="280"/>
    </row>
    <row r="656" spans="1:25" ht="19.5" customHeight="1" x14ac:dyDescent="0.25">
      <c r="A656" s="280"/>
      <c r="B656" s="281"/>
      <c r="C656" s="280"/>
      <c r="D656" s="280"/>
      <c r="E656" s="280"/>
      <c r="F656" s="280"/>
      <c r="G656" s="280"/>
      <c r="H656" s="280"/>
      <c r="I656" s="280"/>
      <c r="J656" s="280"/>
      <c r="K656" s="280"/>
      <c r="L656" s="280"/>
      <c r="M656" s="280"/>
      <c r="N656" s="280"/>
      <c r="O656" s="280"/>
      <c r="P656" s="280"/>
      <c r="Q656" s="280"/>
      <c r="R656" s="280"/>
      <c r="S656" s="280"/>
      <c r="T656" s="280"/>
      <c r="U656" s="280"/>
      <c r="V656" s="280"/>
      <c r="W656" s="280"/>
      <c r="X656" s="280"/>
      <c r="Y656" s="280"/>
    </row>
    <row r="657" spans="1:25" ht="19.5" customHeight="1" x14ac:dyDescent="0.25">
      <c r="A657" s="280"/>
      <c r="B657" s="281"/>
      <c r="C657" s="280"/>
      <c r="D657" s="280"/>
      <c r="E657" s="280"/>
      <c r="F657" s="280"/>
      <c r="G657" s="280"/>
      <c r="H657" s="280"/>
      <c r="I657" s="280"/>
      <c r="J657" s="280"/>
      <c r="K657" s="280"/>
      <c r="L657" s="280"/>
      <c r="M657" s="280"/>
      <c r="N657" s="280"/>
      <c r="O657" s="280"/>
      <c r="P657" s="280"/>
      <c r="Q657" s="280"/>
      <c r="R657" s="280"/>
      <c r="S657" s="280"/>
      <c r="T657" s="280"/>
      <c r="U657" s="280"/>
      <c r="V657" s="280"/>
      <c r="W657" s="280"/>
      <c r="X657" s="280"/>
      <c r="Y657" s="280"/>
    </row>
    <row r="658" spans="1:25" ht="19.5" customHeight="1" x14ac:dyDescent="0.25">
      <c r="A658" s="280"/>
      <c r="B658" s="281"/>
      <c r="C658" s="280"/>
      <c r="D658" s="280"/>
      <c r="E658" s="280"/>
      <c r="F658" s="280"/>
      <c r="G658" s="280"/>
      <c r="H658" s="280"/>
      <c r="I658" s="280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  <c r="T658" s="280"/>
      <c r="U658" s="280"/>
      <c r="V658" s="280"/>
      <c r="W658" s="280"/>
      <c r="X658" s="280"/>
      <c r="Y658" s="280"/>
    </row>
    <row r="659" spans="1:25" ht="19.5" customHeight="1" x14ac:dyDescent="0.25">
      <c r="A659" s="280"/>
      <c r="B659" s="281"/>
      <c r="C659" s="280"/>
      <c r="D659" s="280"/>
      <c r="E659" s="280"/>
      <c r="F659" s="280"/>
      <c r="G659" s="280"/>
      <c r="H659" s="280"/>
      <c r="I659" s="280"/>
      <c r="J659" s="280"/>
      <c r="K659" s="280"/>
      <c r="L659" s="280"/>
      <c r="M659" s="280"/>
      <c r="N659" s="280"/>
      <c r="O659" s="280"/>
      <c r="P659" s="280"/>
      <c r="Q659" s="280"/>
      <c r="R659" s="280"/>
      <c r="S659" s="280"/>
      <c r="T659" s="280"/>
      <c r="U659" s="280"/>
      <c r="V659" s="280"/>
      <c r="W659" s="280"/>
      <c r="X659" s="280"/>
      <c r="Y659" s="280"/>
    </row>
    <row r="660" spans="1:25" ht="19.5" customHeight="1" x14ac:dyDescent="0.25">
      <c r="A660" s="280"/>
      <c r="B660" s="281"/>
      <c r="C660" s="280"/>
      <c r="D660" s="280"/>
      <c r="E660" s="280"/>
      <c r="F660" s="280"/>
      <c r="G660" s="280"/>
      <c r="H660" s="280"/>
      <c r="I660" s="280"/>
      <c r="J660" s="280"/>
      <c r="K660" s="280"/>
      <c r="L660" s="280"/>
      <c r="M660" s="280"/>
      <c r="N660" s="280"/>
      <c r="O660" s="280"/>
      <c r="P660" s="280"/>
      <c r="Q660" s="280"/>
      <c r="R660" s="280"/>
      <c r="S660" s="280"/>
      <c r="T660" s="280"/>
      <c r="U660" s="280"/>
      <c r="V660" s="280"/>
      <c r="W660" s="280"/>
      <c r="X660" s="280"/>
      <c r="Y660" s="280"/>
    </row>
    <row r="661" spans="1:25" ht="19.5" customHeight="1" x14ac:dyDescent="0.25">
      <c r="A661" s="280"/>
      <c r="B661" s="281"/>
      <c r="C661" s="280"/>
      <c r="D661" s="280"/>
      <c r="E661" s="280"/>
      <c r="F661" s="280"/>
      <c r="G661" s="280"/>
      <c r="H661" s="280"/>
      <c r="I661" s="280"/>
      <c r="J661" s="280"/>
      <c r="K661" s="280"/>
      <c r="L661" s="280"/>
      <c r="M661" s="280"/>
      <c r="N661" s="280"/>
      <c r="O661" s="280"/>
      <c r="P661" s="280"/>
      <c r="Q661" s="280"/>
      <c r="R661" s="280"/>
      <c r="S661" s="280"/>
      <c r="T661" s="280"/>
      <c r="U661" s="280"/>
      <c r="V661" s="280"/>
      <c r="W661" s="280"/>
      <c r="X661" s="280"/>
      <c r="Y661" s="280"/>
    </row>
    <row r="662" spans="1:25" ht="19.5" customHeight="1" x14ac:dyDescent="0.25">
      <c r="A662" s="280"/>
      <c r="B662" s="281"/>
      <c r="C662" s="280"/>
      <c r="D662" s="280"/>
      <c r="E662" s="280"/>
      <c r="F662" s="280"/>
      <c r="G662" s="280"/>
      <c r="H662" s="280"/>
      <c r="I662" s="280"/>
      <c r="J662" s="280"/>
      <c r="K662" s="280"/>
      <c r="L662" s="280"/>
      <c r="M662" s="280"/>
      <c r="N662" s="280"/>
      <c r="O662" s="280"/>
      <c r="P662" s="280"/>
      <c r="Q662" s="280"/>
      <c r="R662" s="280"/>
      <c r="S662" s="280"/>
      <c r="T662" s="280"/>
      <c r="U662" s="280"/>
      <c r="V662" s="280"/>
      <c r="W662" s="280"/>
      <c r="X662" s="280"/>
      <c r="Y662" s="280"/>
    </row>
    <row r="663" spans="1:25" ht="19.5" customHeight="1" x14ac:dyDescent="0.25">
      <c r="A663" s="280"/>
      <c r="B663" s="281"/>
      <c r="C663" s="280"/>
      <c r="D663" s="280"/>
      <c r="E663" s="280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  <c r="W663" s="280"/>
      <c r="X663" s="280"/>
      <c r="Y663" s="280"/>
    </row>
    <row r="664" spans="1:25" ht="19.5" customHeight="1" x14ac:dyDescent="0.25">
      <c r="A664" s="280"/>
      <c r="B664" s="281"/>
      <c r="C664" s="280"/>
      <c r="D664" s="280"/>
      <c r="E664" s="280"/>
      <c r="F664" s="280"/>
      <c r="G664" s="280"/>
      <c r="H664" s="280"/>
      <c r="I664" s="280"/>
      <c r="J664" s="280"/>
      <c r="K664" s="280"/>
      <c r="L664" s="280"/>
      <c r="M664" s="280"/>
      <c r="N664" s="280"/>
      <c r="O664" s="280"/>
      <c r="P664" s="280"/>
      <c r="Q664" s="280"/>
      <c r="R664" s="280"/>
      <c r="S664" s="280"/>
      <c r="T664" s="280"/>
      <c r="U664" s="280"/>
      <c r="V664" s="280"/>
      <c r="W664" s="280"/>
      <c r="X664" s="280"/>
      <c r="Y664" s="280"/>
    </row>
    <row r="665" spans="1:25" ht="19.5" customHeight="1" x14ac:dyDescent="0.25">
      <c r="A665" s="280"/>
      <c r="B665" s="281"/>
      <c r="C665" s="280"/>
      <c r="D665" s="280"/>
      <c r="E665" s="280"/>
      <c r="F665" s="280"/>
      <c r="G665" s="280"/>
      <c r="H665" s="280"/>
      <c r="I665" s="280"/>
      <c r="J665" s="280"/>
      <c r="K665" s="280"/>
      <c r="L665" s="280"/>
      <c r="M665" s="280"/>
      <c r="N665" s="280"/>
      <c r="O665" s="280"/>
      <c r="P665" s="280"/>
      <c r="Q665" s="280"/>
      <c r="R665" s="280"/>
      <c r="S665" s="280"/>
      <c r="T665" s="280"/>
      <c r="U665" s="280"/>
      <c r="V665" s="280"/>
      <c r="W665" s="280"/>
      <c r="X665" s="280"/>
      <c r="Y665" s="280"/>
    </row>
    <row r="666" spans="1:25" ht="19.5" customHeight="1" x14ac:dyDescent="0.25">
      <c r="A666" s="280"/>
      <c r="B666" s="281"/>
      <c r="C666" s="280"/>
      <c r="D666" s="280"/>
      <c r="E666" s="280"/>
      <c r="F666" s="280"/>
      <c r="G666" s="280"/>
      <c r="H666" s="280"/>
      <c r="I666" s="280"/>
      <c r="J666" s="280"/>
      <c r="K666" s="280"/>
      <c r="L666" s="280"/>
      <c r="M666" s="280"/>
      <c r="N666" s="280"/>
      <c r="O666" s="280"/>
      <c r="P666" s="280"/>
      <c r="Q666" s="280"/>
      <c r="R666" s="280"/>
      <c r="S666" s="280"/>
      <c r="T666" s="280"/>
      <c r="U666" s="280"/>
      <c r="V666" s="280"/>
      <c r="W666" s="280"/>
      <c r="X666" s="280"/>
      <c r="Y666" s="280"/>
    </row>
    <row r="667" spans="1:25" ht="19.5" customHeight="1" x14ac:dyDescent="0.25">
      <c r="A667" s="280"/>
      <c r="B667" s="281"/>
      <c r="C667" s="280"/>
      <c r="D667" s="280"/>
      <c r="E667" s="280"/>
      <c r="F667" s="280"/>
      <c r="G667" s="280"/>
      <c r="H667" s="280"/>
      <c r="I667" s="280"/>
      <c r="J667" s="280"/>
      <c r="K667" s="280"/>
      <c r="L667" s="280"/>
      <c r="M667" s="280"/>
      <c r="N667" s="280"/>
      <c r="O667" s="280"/>
      <c r="P667" s="280"/>
      <c r="Q667" s="280"/>
      <c r="R667" s="280"/>
      <c r="S667" s="280"/>
      <c r="T667" s="280"/>
      <c r="U667" s="280"/>
      <c r="V667" s="280"/>
      <c r="W667" s="280"/>
      <c r="X667" s="280"/>
      <c r="Y667" s="280"/>
    </row>
    <row r="668" spans="1:25" ht="19.5" customHeight="1" x14ac:dyDescent="0.25">
      <c r="A668" s="280"/>
      <c r="B668" s="281"/>
      <c r="C668" s="280"/>
      <c r="D668" s="280"/>
      <c r="E668" s="280"/>
      <c r="F668" s="280"/>
      <c r="G668" s="280"/>
      <c r="H668" s="280"/>
      <c r="I668" s="280"/>
      <c r="J668" s="280"/>
      <c r="K668" s="280"/>
      <c r="L668" s="280"/>
      <c r="M668" s="280"/>
      <c r="N668" s="280"/>
      <c r="O668" s="280"/>
      <c r="P668" s="280"/>
      <c r="Q668" s="280"/>
      <c r="R668" s="280"/>
      <c r="S668" s="280"/>
      <c r="T668" s="280"/>
      <c r="U668" s="280"/>
      <c r="V668" s="280"/>
      <c r="W668" s="280"/>
      <c r="X668" s="280"/>
      <c r="Y668" s="280"/>
    </row>
    <row r="669" spans="1:25" ht="19.5" customHeight="1" x14ac:dyDescent="0.25">
      <c r="A669" s="280"/>
      <c r="B669" s="281"/>
      <c r="C669" s="280"/>
      <c r="D669" s="280"/>
      <c r="E669" s="280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0"/>
    </row>
    <row r="670" spans="1:25" ht="19.5" customHeight="1" x14ac:dyDescent="0.25">
      <c r="A670" s="280"/>
      <c r="B670" s="281"/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0"/>
    </row>
    <row r="671" spans="1:25" ht="19.5" customHeight="1" x14ac:dyDescent="0.25">
      <c r="A671" s="280"/>
      <c r="B671" s="281"/>
      <c r="C671" s="280"/>
      <c r="D671" s="280"/>
      <c r="E671" s="280"/>
      <c r="F671" s="280"/>
      <c r="G671" s="280"/>
      <c r="H671" s="280"/>
      <c r="I671" s="280"/>
      <c r="J671" s="280"/>
      <c r="K671" s="280"/>
      <c r="L671" s="280"/>
      <c r="M671" s="280"/>
      <c r="N671" s="280"/>
      <c r="O671" s="280"/>
      <c r="P671" s="280"/>
      <c r="Q671" s="280"/>
      <c r="R671" s="280"/>
      <c r="S671" s="280"/>
      <c r="T671" s="280"/>
      <c r="U671" s="280"/>
      <c r="V671" s="280"/>
      <c r="W671" s="280"/>
      <c r="X671" s="280"/>
      <c r="Y671" s="280"/>
    </row>
    <row r="672" spans="1:25" ht="19.5" customHeight="1" x14ac:dyDescent="0.25">
      <c r="A672" s="280"/>
      <c r="B672" s="281"/>
      <c r="C672" s="280"/>
      <c r="D672" s="280"/>
      <c r="E672" s="280"/>
      <c r="F672" s="280"/>
      <c r="G672" s="280"/>
      <c r="H672" s="280"/>
      <c r="I672" s="280"/>
      <c r="J672" s="280"/>
      <c r="K672" s="280"/>
      <c r="L672" s="280"/>
      <c r="M672" s="280"/>
      <c r="N672" s="280"/>
      <c r="O672" s="280"/>
      <c r="P672" s="280"/>
      <c r="Q672" s="280"/>
      <c r="R672" s="280"/>
      <c r="S672" s="280"/>
      <c r="T672" s="280"/>
      <c r="U672" s="280"/>
      <c r="V672" s="280"/>
      <c r="W672" s="280"/>
      <c r="X672" s="280"/>
      <c r="Y672" s="280"/>
    </row>
    <row r="673" spans="1:25" ht="19.5" customHeight="1" x14ac:dyDescent="0.25">
      <c r="A673" s="280"/>
      <c r="B673" s="281"/>
      <c r="C673" s="280"/>
      <c r="D673" s="280"/>
      <c r="E673" s="280"/>
      <c r="F673" s="280"/>
      <c r="G673" s="280"/>
      <c r="H673" s="280"/>
      <c r="I673" s="280"/>
      <c r="J673" s="280"/>
      <c r="K673" s="280"/>
      <c r="L673" s="280"/>
      <c r="M673" s="280"/>
      <c r="N673" s="280"/>
      <c r="O673" s="280"/>
      <c r="P673" s="280"/>
      <c r="Q673" s="280"/>
      <c r="R673" s="280"/>
      <c r="S673" s="280"/>
      <c r="T673" s="280"/>
      <c r="U673" s="280"/>
      <c r="V673" s="280"/>
      <c r="W673" s="280"/>
      <c r="X673" s="280"/>
      <c r="Y673" s="280"/>
    </row>
    <row r="674" spans="1:25" ht="19.5" customHeight="1" x14ac:dyDescent="0.25">
      <c r="A674" s="280"/>
      <c r="B674" s="281"/>
      <c r="C674" s="280"/>
      <c r="D674" s="280"/>
      <c r="E674" s="280"/>
      <c r="F674" s="280"/>
      <c r="G674" s="280"/>
      <c r="H674" s="280"/>
      <c r="I674" s="280"/>
      <c r="J674" s="280"/>
      <c r="K674" s="280"/>
      <c r="L674" s="280"/>
      <c r="M674" s="280"/>
      <c r="N674" s="280"/>
      <c r="O674" s="280"/>
      <c r="P674" s="280"/>
      <c r="Q674" s="280"/>
      <c r="R674" s="280"/>
      <c r="S674" s="280"/>
      <c r="T674" s="280"/>
      <c r="U674" s="280"/>
      <c r="V674" s="280"/>
      <c r="W674" s="280"/>
      <c r="X674" s="280"/>
      <c r="Y674" s="280"/>
    </row>
    <row r="675" spans="1:25" ht="19.5" customHeight="1" x14ac:dyDescent="0.25">
      <c r="A675" s="280"/>
      <c r="B675" s="281"/>
      <c r="C675" s="280"/>
      <c r="D675" s="280"/>
      <c r="E675" s="280"/>
      <c r="F675" s="280"/>
      <c r="G675" s="280"/>
      <c r="H675" s="280"/>
      <c r="I675" s="280"/>
      <c r="J675" s="280"/>
      <c r="K675" s="280"/>
      <c r="L675" s="280"/>
      <c r="M675" s="280"/>
      <c r="N675" s="280"/>
      <c r="O675" s="280"/>
      <c r="P675" s="280"/>
      <c r="Q675" s="280"/>
      <c r="R675" s="280"/>
      <c r="S675" s="280"/>
      <c r="T675" s="280"/>
      <c r="U675" s="280"/>
      <c r="V675" s="280"/>
      <c r="W675" s="280"/>
      <c r="X675" s="280"/>
      <c r="Y675" s="280"/>
    </row>
    <row r="676" spans="1:25" ht="19.5" customHeight="1" x14ac:dyDescent="0.25">
      <c r="A676" s="280"/>
      <c r="B676" s="281"/>
      <c r="C676" s="280"/>
      <c r="D676" s="280"/>
      <c r="E676" s="280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</row>
    <row r="677" spans="1:25" ht="19.5" customHeight="1" x14ac:dyDescent="0.25">
      <c r="A677" s="280"/>
      <c r="B677" s="281"/>
      <c r="C677" s="280"/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</row>
    <row r="678" spans="1:25" ht="19.5" customHeight="1" x14ac:dyDescent="0.25">
      <c r="A678" s="280"/>
      <c r="B678" s="281"/>
      <c r="C678" s="280"/>
      <c r="D678" s="280"/>
      <c r="E678" s="280"/>
      <c r="F678" s="280"/>
      <c r="G678" s="280"/>
      <c r="H678" s="280"/>
      <c r="I678" s="280"/>
      <c r="J678" s="280"/>
      <c r="K678" s="280"/>
      <c r="L678" s="280"/>
      <c r="M678" s="280"/>
      <c r="N678" s="280"/>
      <c r="O678" s="280"/>
      <c r="P678" s="280"/>
      <c r="Q678" s="280"/>
      <c r="R678" s="280"/>
      <c r="S678" s="280"/>
      <c r="T678" s="280"/>
      <c r="U678" s="280"/>
      <c r="V678" s="280"/>
      <c r="W678" s="280"/>
      <c r="X678" s="280"/>
      <c r="Y678" s="280"/>
    </row>
    <row r="679" spans="1:25" ht="19.5" customHeight="1" x14ac:dyDescent="0.25">
      <c r="A679" s="280"/>
      <c r="B679" s="281"/>
      <c r="C679" s="280"/>
      <c r="D679" s="280"/>
      <c r="E679" s="280"/>
      <c r="F679" s="280"/>
      <c r="G679" s="280"/>
      <c r="H679" s="280"/>
      <c r="I679" s="280"/>
      <c r="J679" s="280"/>
      <c r="K679" s="280"/>
      <c r="L679" s="280"/>
      <c r="M679" s="280"/>
      <c r="N679" s="280"/>
      <c r="O679" s="280"/>
      <c r="P679" s="280"/>
      <c r="Q679" s="280"/>
      <c r="R679" s="280"/>
      <c r="S679" s="280"/>
      <c r="T679" s="280"/>
      <c r="U679" s="280"/>
      <c r="V679" s="280"/>
      <c r="W679" s="280"/>
      <c r="X679" s="280"/>
      <c r="Y679" s="280"/>
    </row>
    <row r="680" spans="1:25" ht="19.5" customHeight="1" x14ac:dyDescent="0.25">
      <c r="A680" s="280"/>
      <c r="B680" s="281"/>
      <c r="C680" s="280"/>
      <c r="D680" s="280"/>
      <c r="E680" s="280"/>
      <c r="F680" s="280"/>
      <c r="G680" s="280"/>
      <c r="H680" s="280"/>
      <c r="I680" s="280"/>
      <c r="J680" s="280"/>
      <c r="K680" s="280"/>
      <c r="L680" s="280"/>
      <c r="M680" s="280"/>
      <c r="N680" s="280"/>
      <c r="O680" s="280"/>
      <c r="P680" s="280"/>
      <c r="Q680" s="280"/>
      <c r="R680" s="280"/>
      <c r="S680" s="280"/>
      <c r="T680" s="280"/>
      <c r="U680" s="280"/>
      <c r="V680" s="280"/>
      <c r="W680" s="280"/>
      <c r="X680" s="280"/>
      <c r="Y680" s="280"/>
    </row>
    <row r="681" spans="1:25" ht="19.5" customHeight="1" x14ac:dyDescent="0.25">
      <c r="A681" s="280"/>
      <c r="B681" s="281"/>
      <c r="C681" s="280"/>
      <c r="D681" s="280"/>
      <c r="E681" s="280"/>
      <c r="F681" s="280"/>
      <c r="G681" s="280"/>
      <c r="H681" s="280"/>
      <c r="I681" s="280"/>
      <c r="J681" s="280"/>
      <c r="K681" s="280"/>
      <c r="L681" s="280"/>
      <c r="M681" s="280"/>
      <c r="N681" s="280"/>
      <c r="O681" s="280"/>
      <c r="P681" s="280"/>
      <c r="Q681" s="280"/>
      <c r="R681" s="280"/>
      <c r="S681" s="280"/>
      <c r="T681" s="280"/>
      <c r="U681" s="280"/>
      <c r="V681" s="280"/>
      <c r="W681" s="280"/>
      <c r="X681" s="280"/>
      <c r="Y681" s="280"/>
    </row>
    <row r="682" spans="1:25" ht="19.5" customHeight="1" x14ac:dyDescent="0.25">
      <c r="A682" s="280"/>
      <c r="B682" s="281"/>
      <c r="C682" s="280"/>
      <c r="D682" s="280"/>
      <c r="E682" s="280"/>
      <c r="F682" s="280"/>
      <c r="G682" s="280"/>
      <c r="H682" s="280"/>
      <c r="I682" s="280"/>
      <c r="J682" s="280"/>
      <c r="K682" s="280"/>
      <c r="L682" s="280"/>
      <c r="M682" s="280"/>
      <c r="N682" s="280"/>
      <c r="O682" s="280"/>
      <c r="P682" s="280"/>
      <c r="Q682" s="280"/>
      <c r="R682" s="280"/>
      <c r="S682" s="280"/>
      <c r="T682" s="280"/>
      <c r="U682" s="280"/>
      <c r="V682" s="280"/>
      <c r="W682" s="280"/>
      <c r="X682" s="280"/>
      <c r="Y682" s="280"/>
    </row>
    <row r="683" spans="1:25" ht="19.5" customHeight="1" x14ac:dyDescent="0.25">
      <c r="A683" s="280"/>
      <c r="B683" s="281"/>
      <c r="C683" s="280"/>
      <c r="D683" s="280"/>
      <c r="E683" s="280"/>
      <c r="F683" s="280"/>
      <c r="G683" s="280"/>
      <c r="H683" s="280"/>
      <c r="I683" s="280"/>
      <c r="J683" s="280"/>
      <c r="K683" s="280"/>
      <c r="L683" s="280"/>
      <c r="M683" s="280"/>
      <c r="N683" s="280"/>
      <c r="O683" s="280"/>
      <c r="P683" s="280"/>
      <c r="Q683" s="280"/>
      <c r="R683" s="280"/>
      <c r="S683" s="280"/>
      <c r="T683" s="280"/>
      <c r="U683" s="280"/>
      <c r="V683" s="280"/>
      <c r="W683" s="280"/>
      <c r="X683" s="280"/>
      <c r="Y683" s="280"/>
    </row>
    <row r="684" spans="1:25" ht="19.5" customHeight="1" x14ac:dyDescent="0.25">
      <c r="A684" s="280"/>
      <c r="B684" s="281"/>
      <c r="C684" s="280"/>
      <c r="D684" s="280"/>
      <c r="E684" s="280"/>
      <c r="F684" s="280"/>
      <c r="G684" s="280"/>
      <c r="H684" s="280"/>
      <c r="I684" s="280"/>
      <c r="J684" s="280"/>
      <c r="K684" s="280"/>
      <c r="L684" s="280"/>
      <c r="M684" s="280"/>
      <c r="N684" s="280"/>
      <c r="O684" s="280"/>
      <c r="P684" s="280"/>
      <c r="Q684" s="280"/>
      <c r="R684" s="280"/>
      <c r="S684" s="280"/>
      <c r="T684" s="280"/>
      <c r="U684" s="280"/>
      <c r="V684" s="280"/>
      <c r="W684" s="280"/>
      <c r="X684" s="280"/>
      <c r="Y684" s="280"/>
    </row>
    <row r="685" spans="1:25" ht="19.5" customHeight="1" x14ac:dyDescent="0.25">
      <c r="A685" s="280"/>
      <c r="B685" s="281"/>
      <c r="C685" s="280"/>
      <c r="D685" s="280"/>
      <c r="E685" s="280"/>
      <c r="F685" s="280"/>
      <c r="G685" s="280"/>
      <c r="H685" s="280"/>
      <c r="I685" s="280"/>
      <c r="J685" s="280"/>
      <c r="K685" s="280"/>
      <c r="L685" s="280"/>
      <c r="M685" s="280"/>
      <c r="N685" s="280"/>
      <c r="O685" s="280"/>
      <c r="P685" s="280"/>
      <c r="Q685" s="280"/>
      <c r="R685" s="280"/>
      <c r="S685" s="280"/>
      <c r="T685" s="280"/>
      <c r="U685" s="280"/>
      <c r="V685" s="280"/>
      <c r="W685" s="280"/>
      <c r="X685" s="280"/>
      <c r="Y685" s="280"/>
    </row>
    <row r="686" spans="1:25" ht="19.5" customHeight="1" x14ac:dyDescent="0.25">
      <c r="A686" s="280"/>
      <c r="B686" s="281"/>
      <c r="C686" s="280"/>
      <c r="D686" s="280"/>
      <c r="E686" s="280"/>
      <c r="F686" s="280"/>
      <c r="G686" s="280"/>
      <c r="H686" s="280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</row>
    <row r="687" spans="1:25" ht="19.5" customHeight="1" x14ac:dyDescent="0.25">
      <c r="A687" s="280"/>
      <c r="B687" s="281"/>
      <c r="C687" s="280"/>
      <c r="D687" s="280"/>
      <c r="E687" s="280"/>
      <c r="F687" s="280"/>
      <c r="G687" s="280"/>
      <c r="H687" s="280"/>
      <c r="I687" s="280"/>
      <c r="J687" s="280"/>
      <c r="K687" s="280"/>
      <c r="L687" s="280"/>
      <c r="M687" s="280"/>
      <c r="N687" s="280"/>
      <c r="O687" s="280"/>
      <c r="P687" s="280"/>
      <c r="Q687" s="280"/>
      <c r="R687" s="280"/>
      <c r="S687" s="280"/>
      <c r="T687" s="280"/>
      <c r="U687" s="280"/>
      <c r="V687" s="280"/>
      <c r="W687" s="280"/>
      <c r="X687" s="280"/>
      <c r="Y687" s="280"/>
    </row>
    <row r="688" spans="1:25" ht="19.5" customHeight="1" x14ac:dyDescent="0.25">
      <c r="A688" s="280"/>
      <c r="B688" s="281"/>
      <c r="C688" s="280"/>
      <c r="D688" s="280"/>
      <c r="E688" s="280"/>
      <c r="F688" s="280"/>
      <c r="G688" s="280"/>
      <c r="H688" s="280"/>
      <c r="I688" s="280"/>
      <c r="J688" s="280"/>
      <c r="K688" s="280"/>
      <c r="L688" s="280"/>
      <c r="M688" s="280"/>
      <c r="N688" s="280"/>
      <c r="O688" s="280"/>
      <c r="P688" s="280"/>
      <c r="Q688" s="280"/>
      <c r="R688" s="280"/>
      <c r="S688" s="280"/>
      <c r="T688" s="280"/>
      <c r="U688" s="280"/>
      <c r="V688" s="280"/>
      <c r="W688" s="280"/>
      <c r="X688" s="280"/>
      <c r="Y688" s="280"/>
    </row>
    <row r="689" spans="1:25" ht="19.5" customHeight="1" x14ac:dyDescent="0.25">
      <c r="A689" s="280"/>
      <c r="B689" s="281"/>
      <c r="C689" s="280"/>
      <c r="D689" s="280"/>
      <c r="E689" s="280"/>
      <c r="F689" s="280"/>
      <c r="G689" s="280"/>
      <c r="H689" s="280"/>
      <c r="I689" s="280"/>
      <c r="J689" s="280"/>
      <c r="K689" s="280"/>
      <c r="L689" s="280"/>
      <c r="M689" s="280"/>
      <c r="N689" s="280"/>
      <c r="O689" s="280"/>
      <c r="P689" s="280"/>
      <c r="Q689" s="280"/>
      <c r="R689" s="280"/>
      <c r="S689" s="280"/>
      <c r="T689" s="280"/>
      <c r="U689" s="280"/>
      <c r="V689" s="280"/>
      <c r="W689" s="280"/>
      <c r="X689" s="280"/>
      <c r="Y689" s="280"/>
    </row>
    <row r="690" spans="1:25" ht="19.5" customHeight="1" x14ac:dyDescent="0.25">
      <c r="A690" s="280"/>
      <c r="B690" s="281"/>
      <c r="C690" s="280"/>
      <c r="D690" s="280"/>
      <c r="E690" s="280"/>
      <c r="F690" s="280"/>
      <c r="G690" s="280"/>
      <c r="H690" s="280"/>
      <c r="I690" s="280"/>
      <c r="J690" s="280"/>
      <c r="K690" s="280"/>
      <c r="L690" s="280"/>
      <c r="M690" s="280"/>
      <c r="N690" s="280"/>
      <c r="O690" s="280"/>
      <c r="P690" s="280"/>
      <c r="Q690" s="280"/>
      <c r="R690" s="280"/>
      <c r="S690" s="280"/>
      <c r="T690" s="280"/>
      <c r="U690" s="280"/>
      <c r="V690" s="280"/>
      <c r="W690" s="280"/>
      <c r="X690" s="280"/>
      <c r="Y690" s="280"/>
    </row>
    <row r="691" spans="1:25" ht="19.5" customHeight="1" x14ac:dyDescent="0.25">
      <c r="A691" s="280"/>
      <c r="B691" s="281"/>
      <c r="C691" s="280"/>
      <c r="D691" s="280"/>
      <c r="E691" s="280"/>
      <c r="F691" s="280"/>
      <c r="G691" s="280"/>
      <c r="H691" s="280"/>
      <c r="I691" s="280"/>
      <c r="J691" s="280"/>
      <c r="K691" s="280"/>
      <c r="L691" s="280"/>
      <c r="M691" s="280"/>
      <c r="N691" s="280"/>
      <c r="O691" s="280"/>
      <c r="P691" s="280"/>
      <c r="Q691" s="280"/>
      <c r="R691" s="280"/>
      <c r="S691" s="280"/>
      <c r="T691" s="280"/>
      <c r="U691" s="280"/>
      <c r="V691" s="280"/>
      <c r="W691" s="280"/>
      <c r="X691" s="280"/>
      <c r="Y691" s="280"/>
    </row>
    <row r="692" spans="1:25" ht="19.5" customHeight="1" x14ac:dyDescent="0.25">
      <c r="A692" s="280"/>
      <c r="B692" s="281"/>
      <c r="C692" s="280"/>
      <c r="D692" s="280"/>
      <c r="E692" s="280"/>
      <c r="F692" s="280"/>
      <c r="G692" s="280"/>
      <c r="H692" s="280"/>
      <c r="I692" s="280"/>
      <c r="J692" s="280"/>
      <c r="K692" s="280"/>
      <c r="L692" s="280"/>
      <c r="M692" s="280"/>
      <c r="N692" s="280"/>
      <c r="O692" s="280"/>
      <c r="P692" s="280"/>
      <c r="Q692" s="280"/>
      <c r="R692" s="280"/>
      <c r="S692" s="280"/>
      <c r="T692" s="280"/>
      <c r="U692" s="280"/>
      <c r="V692" s="280"/>
      <c r="W692" s="280"/>
      <c r="X692" s="280"/>
      <c r="Y692" s="280"/>
    </row>
    <row r="693" spans="1:25" ht="19.5" customHeight="1" x14ac:dyDescent="0.25">
      <c r="A693" s="280"/>
      <c r="B693" s="281"/>
      <c r="C693" s="280"/>
      <c r="D693" s="280"/>
      <c r="E693" s="280"/>
      <c r="F693" s="280"/>
      <c r="G693" s="280"/>
      <c r="H693" s="280"/>
      <c r="I693" s="280"/>
      <c r="J693" s="280"/>
      <c r="K693" s="280"/>
      <c r="L693" s="280"/>
      <c r="M693" s="280"/>
      <c r="N693" s="280"/>
      <c r="O693" s="280"/>
      <c r="P693" s="280"/>
      <c r="Q693" s="280"/>
      <c r="R693" s="280"/>
      <c r="S693" s="280"/>
      <c r="T693" s="280"/>
      <c r="U693" s="280"/>
      <c r="V693" s="280"/>
      <c r="W693" s="280"/>
      <c r="X693" s="280"/>
      <c r="Y693" s="280"/>
    </row>
    <row r="694" spans="1:25" ht="19.5" customHeight="1" x14ac:dyDescent="0.25">
      <c r="A694" s="280"/>
      <c r="B694" s="281"/>
      <c r="C694" s="280"/>
      <c r="D694" s="280"/>
      <c r="E694" s="280"/>
      <c r="F694" s="280"/>
      <c r="G694" s="280"/>
      <c r="H694" s="280"/>
      <c r="I694" s="280"/>
      <c r="J694" s="280"/>
      <c r="K694" s="280"/>
      <c r="L694" s="280"/>
      <c r="M694" s="280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</row>
    <row r="695" spans="1:25" ht="19.5" customHeight="1" x14ac:dyDescent="0.25">
      <c r="A695" s="280"/>
      <c r="B695" s="281"/>
      <c r="C695" s="280"/>
      <c r="D695" s="280"/>
      <c r="E695" s="280"/>
      <c r="F695" s="280"/>
      <c r="G695" s="280"/>
      <c r="H695" s="280"/>
      <c r="I695" s="280"/>
      <c r="J695" s="280"/>
      <c r="K695" s="280"/>
      <c r="L695" s="280"/>
      <c r="M695" s="280"/>
      <c r="N695" s="280"/>
      <c r="O695" s="280"/>
      <c r="P695" s="280"/>
      <c r="Q695" s="280"/>
      <c r="R695" s="280"/>
      <c r="S695" s="280"/>
      <c r="T695" s="280"/>
      <c r="U695" s="280"/>
      <c r="V695" s="280"/>
      <c r="W695" s="280"/>
      <c r="X695" s="280"/>
      <c r="Y695" s="280"/>
    </row>
    <row r="696" spans="1:25" ht="19.5" customHeight="1" x14ac:dyDescent="0.25">
      <c r="A696" s="280"/>
      <c r="B696" s="281"/>
      <c r="C696" s="280"/>
      <c r="D696" s="280"/>
      <c r="E696" s="280"/>
      <c r="F696" s="280"/>
      <c r="G696" s="280"/>
      <c r="H696" s="280"/>
      <c r="I696" s="280"/>
      <c r="J696" s="280"/>
      <c r="K696" s="280"/>
      <c r="L696" s="280"/>
      <c r="M696" s="280"/>
      <c r="N696" s="280"/>
      <c r="O696" s="280"/>
      <c r="P696" s="280"/>
      <c r="Q696" s="280"/>
      <c r="R696" s="280"/>
      <c r="S696" s="280"/>
      <c r="T696" s="280"/>
      <c r="U696" s="280"/>
      <c r="V696" s="280"/>
      <c r="W696" s="280"/>
      <c r="X696" s="280"/>
      <c r="Y696" s="280"/>
    </row>
    <row r="697" spans="1:25" ht="19.5" customHeight="1" x14ac:dyDescent="0.25">
      <c r="A697" s="280"/>
      <c r="B697" s="281"/>
      <c r="C697" s="280"/>
      <c r="D697" s="280"/>
      <c r="E697" s="280"/>
      <c r="F697" s="280"/>
      <c r="G697" s="280"/>
      <c r="H697" s="280"/>
      <c r="I697" s="280"/>
      <c r="J697" s="280"/>
      <c r="K697" s="280"/>
      <c r="L697" s="280"/>
      <c r="M697" s="280"/>
      <c r="N697" s="280"/>
      <c r="O697" s="280"/>
      <c r="P697" s="280"/>
      <c r="Q697" s="280"/>
      <c r="R697" s="280"/>
      <c r="S697" s="280"/>
      <c r="T697" s="280"/>
      <c r="U697" s="280"/>
      <c r="V697" s="280"/>
      <c r="W697" s="280"/>
      <c r="X697" s="280"/>
      <c r="Y697" s="280"/>
    </row>
    <row r="698" spans="1:25" ht="19.5" customHeight="1" x14ac:dyDescent="0.25">
      <c r="A698" s="280"/>
      <c r="B698" s="281"/>
      <c r="C698" s="280"/>
      <c r="D698" s="280"/>
      <c r="E698" s="280"/>
      <c r="F698" s="280"/>
      <c r="G698" s="280"/>
      <c r="H698" s="280"/>
      <c r="I698" s="280"/>
      <c r="J698" s="280"/>
      <c r="K698" s="280"/>
      <c r="L698" s="280"/>
      <c r="M698" s="280"/>
      <c r="N698" s="280"/>
      <c r="O698" s="280"/>
      <c r="P698" s="280"/>
      <c r="Q698" s="280"/>
      <c r="R698" s="280"/>
      <c r="S698" s="280"/>
      <c r="T698" s="280"/>
      <c r="U698" s="280"/>
      <c r="V698" s="280"/>
      <c r="W698" s="280"/>
      <c r="X698" s="280"/>
      <c r="Y698" s="280"/>
    </row>
    <row r="699" spans="1:25" ht="19.5" customHeight="1" x14ac:dyDescent="0.25">
      <c r="A699" s="280"/>
      <c r="B699" s="281"/>
      <c r="C699" s="280"/>
      <c r="D699" s="280"/>
      <c r="E699" s="280"/>
      <c r="F699" s="280"/>
      <c r="G699" s="280"/>
      <c r="H699" s="280"/>
      <c r="I699" s="280"/>
      <c r="J699" s="280"/>
      <c r="K699" s="280"/>
      <c r="L699" s="280"/>
      <c r="M699" s="280"/>
      <c r="N699" s="280"/>
      <c r="O699" s="280"/>
      <c r="P699" s="280"/>
      <c r="Q699" s="280"/>
      <c r="R699" s="280"/>
      <c r="S699" s="280"/>
      <c r="T699" s="280"/>
      <c r="U699" s="280"/>
      <c r="V699" s="280"/>
      <c r="W699" s="280"/>
      <c r="X699" s="280"/>
      <c r="Y699" s="280"/>
    </row>
    <row r="700" spans="1:25" ht="19.5" customHeight="1" x14ac:dyDescent="0.25">
      <c r="A700" s="280"/>
      <c r="B700" s="281"/>
      <c r="C700" s="280"/>
      <c r="D700" s="280"/>
      <c r="E700" s="280"/>
      <c r="F700" s="280"/>
      <c r="G700" s="280"/>
      <c r="H700" s="280"/>
      <c r="I700" s="280"/>
      <c r="J700" s="280"/>
      <c r="K700" s="280"/>
      <c r="L700" s="280"/>
      <c r="M700" s="280"/>
      <c r="N700" s="280"/>
      <c r="O700" s="280"/>
      <c r="P700" s="280"/>
      <c r="Q700" s="280"/>
      <c r="R700" s="280"/>
      <c r="S700" s="280"/>
      <c r="T700" s="280"/>
      <c r="U700" s="280"/>
      <c r="V700" s="280"/>
      <c r="W700" s="280"/>
      <c r="X700" s="280"/>
      <c r="Y700" s="280"/>
    </row>
    <row r="701" spans="1:25" ht="19.5" customHeight="1" x14ac:dyDescent="0.25">
      <c r="A701" s="280"/>
      <c r="B701" s="281"/>
      <c r="C701" s="280"/>
      <c r="D701" s="280"/>
      <c r="E701" s="280"/>
      <c r="F701" s="280"/>
      <c r="G701" s="280"/>
      <c r="H701" s="280"/>
      <c r="I701" s="280"/>
      <c r="J701" s="280"/>
      <c r="K701" s="280"/>
      <c r="L701" s="280"/>
      <c r="M701" s="280"/>
      <c r="N701" s="280"/>
      <c r="O701" s="280"/>
      <c r="P701" s="280"/>
      <c r="Q701" s="280"/>
      <c r="R701" s="280"/>
      <c r="S701" s="280"/>
      <c r="T701" s="280"/>
      <c r="U701" s="280"/>
      <c r="V701" s="280"/>
      <c r="W701" s="280"/>
      <c r="X701" s="280"/>
      <c r="Y701" s="280"/>
    </row>
    <row r="702" spans="1:25" ht="19.5" customHeight="1" x14ac:dyDescent="0.25">
      <c r="A702" s="280"/>
      <c r="B702" s="281"/>
      <c r="C702" s="280"/>
      <c r="D702" s="280"/>
      <c r="E702" s="280"/>
      <c r="F702" s="280"/>
      <c r="G702" s="280"/>
      <c r="H702" s="280"/>
      <c r="I702" s="280"/>
      <c r="J702" s="280"/>
      <c r="K702" s="280"/>
      <c r="L702" s="280"/>
      <c r="M702" s="280"/>
      <c r="N702" s="280"/>
      <c r="O702" s="280"/>
      <c r="P702" s="280"/>
      <c r="Q702" s="280"/>
      <c r="R702" s="280"/>
      <c r="S702" s="280"/>
      <c r="T702" s="280"/>
      <c r="U702" s="280"/>
      <c r="V702" s="280"/>
      <c r="W702" s="280"/>
      <c r="X702" s="280"/>
      <c r="Y702" s="280"/>
    </row>
    <row r="703" spans="1:25" ht="19.5" customHeight="1" x14ac:dyDescent="0.25">
      <c r="A703" s="280"/>
      <c r="B703" s="281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280"/>
      <c r="N703" s="280"/>
      <c r="O703" s="280"/>
      <c r="P703" s="280"/>
      <c r="Q703" s="280"/>
      <c r="R703" s="280"/>
      <c r="S703" s="280"/>
      <c r="T703" s="280"/>
      <c r="U703" s="280"/>
      <c r="V703" s="280"/>
      <c r="W703" s="280"/>
      <c r="X703" s="280"/>
      <c r="Y703" s="280"/>
    </row>
    <row r="704" spans="1:25" ht="19.5" customHeight="1" x14ac:dyDescent="0.25">
      <c r="A704" s="280"/>
      <c r="B704" s="281"/>
      <c r="C704" s="280"/>
      <c r="D704" s="280"/>
      <c r="E704" s="280"/>
      <c r="F704" s="280"/>
      <c r="G704" s="280"/>
      <c r="H704" s="280"/>
      <c r="I704" s="280"/>
      <c r="J704" s="280"/>
      <c r="K704" s="280"/>
      <c r="L704" s="280"/>
      <c r="M704" s="280"/>
      <c r="N704" s="280"/>
      <c r="O704" s="280"/>
      <c r="P704" s="280"/>
      <c r="Q704" s="280"/>
      <c r="R704" s="280"/>
      <c r="S704" s="280"/>
      <c r="T704" s="280"/>
      <c r="U704" s="280"/>
      <c r="V704" s="280"/>
      <c r="W704" s="280"/>
      <c r="X704" s="280"/>
      <c r="Y704" s="280"/>
    </row>
    <row r="705" spans="1:25" ht="19.5" customHeight="1" x14ac:dyDescent="0.25">
      <c r="A705" s="280"/>
      <c r="B705" s="281"/>
      <c r="C705" s="280"/>
      <c r="D705" s="280"/>
      <c r="E705" s="280"/>
      <c r="F705" s="280"/>
      <c r="G705" s="280"/>
      <c r="H705" s="280"/>
      <c r="I705" s="280"/>
      <c r="J705" s="280"/>
      <c r="K705" s="280"/>
      <c r="L705" s="280"/>
      <c r="M705" s="280"/>
      <c r="N705" s="280"/>
      <c r="O705" s="280"/>
      <c r="P705" s="280"/>
      <c r="Q705" s="280"/>
      <c r="R705" s="280"/>
      <c r="S705" s="280"/>
      <c r="T705" s="280"/>
      <c r="U705" s="280"/>
      <c r="V705" s="280"/>
      <c r="W705" s="280"/>
      <c r="X705" s="280"/>
      <c r="Y705" s="280"/>
    </row>
    <row r="706" spans="1:25" ht="19.5" customHeight="1" x14ac:dyDescent="0.25">
      <c r="A706" s="280"/>
      <c r="B706" s="281"/>
      <c r="C706" s="280"/>
      <c r="D706" s="280"/>
      <c r="E706" s="280"/>
      <c r="F706" s="280"/>
      <c r="G706" s="280"/>
      <c r="H706" s="280"/>
      <c r="I706" s="280"/>
      <c r="J706" s="280"/>
      <c r="K706" s="280"/>
      <c r="L706" s="280"/>
      <c r="M706" s="280"/>
      <c r="N706" s="280"/>
      <c r="O706" s="280"/>
      <c r="P706" s="280"/>
      <c r="Q706" s="280"/>
      <c r="R706" s="280"/>
      <c r="S706" s="280"/>
      <c r="T706" s="280"/>
      <c r="U706" s="280"/>
      <c r="V706" s="280"/>
      <c r="W706" s="280"/>
      <c r="X706" s="280"/>
      <c r="Y706" s="280"/>
    </row>
    <row r="707" spans="1:25" ht="19.5" customHeight="1" x14ac:dyDescent="0.25">
      <c r="A707" s="280"/>
      <c r="B707" s="281"/>
      <c r="C707" s="280"/>
      <c r="D707" s="280"/>
      <c r="E707" s="280"/>
      <c r="F707" s="280"/>
      <c r="G707" s="280"/>
      <c r="H707" s="280"/>
      <c r="I707" s="280"/>
      <c r="J707" s="280"/>
      <c r="K707" s="280"/>
      <c r="L707" s="280"/>
      <c r="M707" s="280"/>
      <c r="N707" s="280"/>
      <c r="O707" s="280"/>
      <c r="P707" s="280"/>
      <c r="Q707" s="280"/>
      <c r="R707" s="280"/>
      <c r="S707" s="280"/>
      <c r="T707" s="280"/>
      <c r="U707" s="280"/>
      <c r="V707" s="280"/>
      <c r="W707" s="280"/>
      <c r="X707" s="280"/>
      <c r="Y707" s="280"/>
    </row>
    <row r="708" spans="1:25" ht="19.5" customHeight="1" x14ac:dyDescent="0.25">
      <c r="A708" s="280"/>
      <c r="B708" s="281"/>
      <c r="C708" s="280"/>
      <c r="D708" s="280"/>
      <c r="E708" s="280"/>
      <c r="F708" s="280"/>
      <c r="G708" s="280"/>
      <c r="H708" s="280"/>
      <c r="I708" s="280"/>
      <c r="J708" s="280"/>
      <c r="K708" s="280"/>
      <c r="L708" s="280"/>
      <c r="M708" s="280"/>
      <c r="N708" s="280"/>
      <c r="O708" s="280"/>
      <c r="P708" s="280"/>
      <c r="Q708" s="280"/>
      <c r="R708" s="280"/>
      <c r="S708" s="280"/>
      <c r="T708" s="280"/>
      <c r="U708" s="280"/>
      <c r="V708" s="280"/>
      <c r="W708" s="280"/>
      <c r="X708" s="280"/>
      <c r="Y708" s="280"/>
    </row>
    <row r="709" spans="1:25" ht="19.5" customHeight="1" x14ac:dyDescent="0.25">
      <c r="A709" s="280"/>
      <c r="B709" s="281"/>
      <c r="C709" s="280"/>
      <c r="D709" s="280"/>
      <c r="E709" s="280"/>
      <c r="F709" s="280"/>
      <c r="G709" s="280"/>
      <c r="H709" s="280"/>
      <c r="I709" s="280"/>
      <c r="J709" s="280"/>
      <c r="K709" s="280"/>
      <c r="L709" s="280"/>
      <c r="M709" s="280"/>
      <c r="N709" s="280"/>
      <c r="O709" s="280"/>
      <c r="P709" s="280"/>
      <c r="Q709" s="280"/>
      <c r="R709" s="280"/>
      <c r="S709" s="280"/>
      <c r="T709" s="280"/>
      <c r="U709" s="280"/>
      <c r="V709" s="280"/>
      <c r="W709" s="280"/>
      <c r="X709" s="280"/>
      <c r="Y709" s="280"/>
    </row>
    <row r="710" spans="1:25" ht="19.5" customHeight="1" x14ac:dyDescent="0.25">
      <c r="A710" s="280"/>
      <c r="B710" s="281"/>
      <c r="C710" s="280"/>
      <c r="D710" s="280"/>
      <c r="E710" s="280"/>
      <c r="F710" s="280"/>
      <c r="G710" s="280"/>
      <c r="H710" s="280"/>
      <c r="I710" s="280"/>
      <c r="J710" s="280"/>
      <c r="K710" s="280"/>
      <c r="L710" s="280"/>
      <c r="M710" s="280"/>
      <c r="N710" s="280"/>
      <c r="O710" s="280"/>
      <c r="P710" s="280"/>
      <c r="Q710" s="280"/>
      <c r="R710" s="280"/>
      <c r="S710" s="280"/>
      <c r="T710" s="280"/>
      <c r="U710" s="280"/>
      <c r="V710" s="280"/>
      <c r="W710" s="280"/>
      <c r="X710" s="280"/>
      <c r="Y710" s="280"/>
    </row>
    <row r="711" spans="1:25" ht="19.5" customHeight="1" x14ac:dyDescent="0.25">
      <c r="A711" s="280"/>
      <c r="B711" s="281"/>
      <c r="C711" s="280"/>
      <c r="D711" s="280"/>
      <c r="E711" s="280"/>
      <c r="F711" s="280"/>
      <c r="G711" s="280"/>
      <c r="H711" s="280"/>
      <c r="I711" s="280"/>
      <c r="J711" s="280"/>
      <c r="K711" s="280"/>
      <c r="L711" s="280"/>
      <c r="M711" s="280"/>
      <c r="N711" s="280"/>
      <c r="O711" s="280"/>
      <c r="P711" s="280"/>
      <c r="Q711" s="280"/>
      <c r="R711" s="280"/>
      <c r="S711" s="280"/>
      <c r="T711" s="280"/>
      <c r="U711" s="280"/>
      <c r="V711" s="280"/>
      <c r="W711" s="280"/>
      <c r="X711" s="280"/>
      <c r="Y711" s="280"/>
    </row>
    <row r="712" spans="1:25" ht="19.5" customHeight="1" x14ac:dyDescent="0.25">
      <c r="A712" s="280"/>
      <c r="B712" s="281"/>
      <c r="C712" s="280"/>
      <c r="D712" s="280"/>
      <c r="E712" s="280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0"/>
      <c r="T712" s="280"/>
      <c r="U712" s="280"/>
      <c r="V712" s="280"/>
      <c r="W712" s="280"/>
      <c r="X712" s="280"/>
      <c r="Y712" s="280"/>
    </row>
    <row r="713" spans="1:25" ht="19.5" customHeight="1" x14ac:dyDescent="0.25">
      <c r="A713" s="280"/>
      <c r="B713" s="281"/>
      <c r="C713" s="280"/>
      <c r="D713" s="280"/>
      <c r="E713" s="280"/>
      <c r="F713" s="280"/>
      <c r="G713" s="280"/>
      <c r="H713" s="280"/>
      <c r="I713" s="280"/>
      <c r="J713" s="280"/>
      <c r="K713" s="280"/>
      <c r="L713" s="280"/>
      <c r="M713" s="280"/>
      <c r="N713" s="280"/>
      <c r="O713" s="280"/>
      <c r="P713" s="280"/>
      <c r="Q713" s="280"/>
      <c r="R713" s="280"/>
      <c r="S713" s="280"/>
      <c r="T713" s="280"/>
      <c r="U713" s="280"/>
      <c r="V713" s="280"/>
      <c r="W713" s="280"/>
      <c r="X713" s="280"/>
      <c r="Y713" s="280"/>
    </row>
    <row r="714" spans="1:25" ht="19.5" customHeight="1" x14ac:dyDescent="0.25">
      <c r="A714" s="280"/>
      <c r="B714" s="281"/>
      <c r="C714" s="280"/>
      <c r="D714" s="280"/>
      <c r="E714" s="280"/>
      <c r="F714" s="280"/>
      <c r="G714" s="280"/>
      <c r="H714" s="280"/>
      <c r="I714" s="280"/>
      <c r="J714" s="280"/>
      <c r="K714" s="280"/>
      <c r="L714" s="280"/>
      <c r="M714" s="280"/>
      <c r="N714" s="280"/>
      <c r="O714" s="280"/>
      <c r="P714" s="280"/>
      <c r="Q714" s="280"/>
      <c r="R714" s="280"/>
      <c r="S714" s="280"/>
      <c r="T714" s="280"/>
      <c r="U714" s="280"/>
      <c r="V714" s="280"/>
      <c r="W714" s="280"/>
      <c r="X714" s="280"/>
      <c r="Y714" s="280"/>
    </row>
    <row r="715" spans="1:25" ht="19.5" customHeight="1" x14ac:dyDescent="0.25">
      <c r="A715" s="280"/>
      <c r="B715" s="281"/>
      <c r="C715" s="280"/>
      <c r="D715" s="280"/>
      <c r="E715" s="280"/>
      <c r="F715" s="280"/>
      <c r="G715" s="280"/>
      <c r="H715" s="280"/>
      <c r="I715" s="280"/>
      <c r="J715" s="280"/>
      <c r="K715" s="280"/>
      <c r="L715" s="280"/>
      <c r="M715" s="280"/>
      <c r="N715" s="280"/>
      <c r="O715" s="280"/>
      <c r="P715" s="280"/>
      <c r="Q715" s="280"/>
      <c r="R715" s="280"/>
      <c r="S715" s="280"/>
      <c r="T715" s="280"/>
      <c r="U715" s="280"/>
      <c r="V715" s="280"/>
      <c r="W715" s="280"/>
      <c r="X715" s="280"/>
      <c r="Y715" s="280"/>
    </row>
    <row r="716" spans="1:25" ht="19.5" customHeight="1" x14ac:dyDescent="0.25">
      <c r="A716" s="280"/>
      <c r="B716" s="281"/>
      <c r="C716" s="280"/>
      <c r="D716" s="280"/>
      <c r="E716" s="280"/>
      <c r="F716" s="280"/>
      <c r="G716" s="280"/>
      <c r="H716" s="280"/>
      <c r="I716" s="280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  <c r="T716" s="280"/>
      <c r="U716" s="280"/>
      <c r="V716" s="280"/>
      <c r="W716" s="280"/>
      <c r="X716" s="280"/>
      <c r="Y716" s="280"/>
    </row>
    <row r="717" spans="1:25" ht="19.5" customHeight="1" x14ac:dyDescent="0.25">
      <c r="A717" s="280"/>
      <c r="B717" s="281"/>
      <c r="C717" s="280"/>
      <c r="D717" s="280"/>
      <c r="E717" s="280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</row>
    <row r="718" spans="1:25" ht="19.5" customHeight="1" x14ac:dyDescent="0.25">
      <c r="A718" s="280"/>
      <c r="B718" s="281"/>
      <c r="C718" s="280"/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</row>
    <row r="719" spans="1:25" ht="19.5" customHeight="1" x14ac:dyDescent="0.25">
      <c r="A719" s="280"/>
      <c r="B719" s="281"/>
      <c r="C719" s="280"/>
      <c r="D719" s="280"/>
      <c r="E719" s="280"/>
      <c r="F719" s="280"/>
      <c r="G719" s="280"/>
      <c r="H719" s="280"/>
      <c r="I719" s="280"/>
      <c r="J719" s="280"/>
      <c r="K719" s="280"/>
      <c r="L719" s="280"/>
      <c r="M719" s="280"/>
      <c r="N719" s="280"/>
      <c r="O719" s="280"/>
      <c r="P719" s="280"/>
      <c r="Q719" s="280"/>
      <c r="R719" s="280"/>
      <c r="S719" s="280"/>
      <c r="T719" s="280"/>
      <c r="U719" s="280"/>
      <c r="V719" s="280"/>
      <c r="W719" s="280"/>
      <c r="X719" s="280"/>
      <c r="Y719" s="280"/>
    </row>
    <row r="720" spans="1:25" ht="19.5" customHeight="1" x14ac:dyDescent="0.25">
      <c r="A720" s="280"/>
      <c r="B720" s="281"/>
      <c r="C720" s="280"/>
      <c r="D720" s="280"/>
      <c r="E720" s="280"/>
      <c r="F720" s="280"/>
      <c r="G720" s="280"/>
      <c r="H720" s="280"/>
      <c r="I720" s="280"/>
      <c r="J720" s="280"/>
      <c r="K720" s="280"/>
      <c r="L720" s="280"/>
      <c r="M720" s="280"/>
      <c r="N720" s="280"/>
      <c r="O720" s="280"/>
      <c r="P720" s="280"/>
      <c r="Q720" s="280"/>
      <c r="R720" s="280"/>
      <c r="S720" s="280"/>
      <c r="T720" s="280"/>
      <c r="U720" s="280"/>
      <c r="V720" s="280"/>
      <c r="W720" s="280"/>
      <c r="X720" s="280"/>
      <c r="Y720" s="280"/>
    </row>
    <row r="721" spans="1:25" ht="19.5" customHeight="1" x14ac:dyDescent="0.25">
      <c r="A721" s="280"/>
      <c r="B721" s="281"/>
      <c r="C721" s="280"/>
      <c r="D721" s="280"/>
      <c r="E721" s="280"/>
      <c r="F721" s="280"/>
      <c r="G721" s="280"/>
      <c r="H721" s="280"/>
      <c r="I721" s="280"/>
      <c r="J721" s="280"/>
      <c r="K721" s="280"/>
      <c r="L721" s="280"/>
      <c r="M721" s="280"/>
      <c r="N721" s="280"/>
      <c r="O721" s="280"/>
      <c r="P721" s="280"/>
      <c r="Q721" s="280"/>
      <c r="R721" s="280"/>
      <c r="S721" s="280"/>
      <c r="T721" s="280"/>
      <c r="U721" s="280"/>
      <c r="V721" s="280"/>
      <c r="W721" s="280"/>
      <c r="X721" s="280"/>
      <c r="Y721" s="280"/>
    </row>
    <row r="722" spans="1:25" ht="19.5" customHeight="1" x14ac:dyDescent="0.25">
      <c r="A722" s="280"/>
      <c r="B722" s="281"/>
      <c r="C722" s="280"/>
      <c r="D722" s="280"/>
      <c r="E722" s="280"/>
      <c r="F722" s="280"/>
      <c r="G722" s="280"/>
      <c r="H722" s="280"/>
      <c r="I722" s="280"/>
      <c r="J722" s="280"/>
      <c r="K722" s="280"/>
      <c r="L722" s="280"/>
      <c r="M722" s="280"/>
      <c r="N722" s="280"/>
      <c r="O722" s="280"/>
      <c r="P722" s="280"/>
      <c r="Q722" s="280"/>
      <c r="R722" s="280"/>
      <c r="S722" s="280"/>
      <c r="T722" s="280"/>
      <c r="U722" s="280"/>
      <c r="V722" s="280"/>
      <c r="W722" s="280"/>
      <c r="X722" s="280"/>
      <c r="Y722" s="280"/>
    </row>
    <row r="723" spans="1:25" ht="19.5" customHeight="1" x14ac:dyDescent="0.25">
      <c r="A723" s="280"/>
      <c r="B723" s="281"/>
      <c r="C723" s="280"/>
      <c r="D723" s="280"/>
      <c r="E723" s="280"/>
      <c r="F723" s="280"/>
      <c r="G723" s="280"/>
      <c r="H723" s="280"/>
      <c r="I723" s="280"/>
      <c r="J723" s="280"/>
      <c r="K723" s="280"/>
      <c r="L723" s="280"/>
      <c r="M723" s="280"/>
      <c r="N723" s="280"/>
      <c r="O723" s="280"/>
      <c r="P723" s="280"/>
      <c r="Q723" s="280"/>
      <c r="R723" s="280"/>
      <c r="S723" s="280"/>
      <c r="T723" s="280"/>
      <c r="U723" s="280"/>
      <c r="V723" s="280"/>
      <c r="W723" s="280"/>
      <c r="X723" s="280"/>
      <c r="Y723" s="280"/>
    </row>
    <row r="724" spans="1:25" ht="19.5" customHeight="1" x14ac:dyDescent="0.25">
      <c r="A724" s="280"/>
      <c r="B724" s="281"/>
      <c r="C724" s="280"/>
      <c r="D724" s="280"/>
      <c r="E724" s="280"/>
      <c r="F724" s="280"/>
      <c r="G724" s="280"/>
      <c r="H724" s="280"/>
      <c r="I724" s="280"/>
      <c r="J724" s="280"/>
      <c r="K724" s="280"/>
      <c r="L724" s="280"/>
      <c r="M724" s="280"/>
      <c r="N724" s="280"/>
      <c r="O724" s="280"/>
      <c r="P724" s="280"/>
      <c r="Q724" s="280"/>
      <c r="R724" s="280"/>
      <c r="S724" s="280"/>
      <c r="T724" s="280"/>
      <c r="U724" s="280"/>
      <c r="V724" s="280"/>
      <c r="W724" s="280"/>
      <c r="X724" s="280"/>
      <c r="Y724" s="280"/>
    </row>
    <row r="725" spans="1:25" ht="19.5" customHeight="1" x14ac:dyDescent="0.25">
      <c r="A725" s="280"/>
      <c r="B725" s="281"/>
      <c r="C725" s="280"/>
      <c r="D725" s="280"/>
      <c r="E725" s="280"/>
      <c r="F725" s="280"/>
      <c r="G725" s="280"/>
      <c r="H725" s="280"/>
      <c r="I725" s="280"/>
      <c r="J725" s="280"/>
      <c r="K725" s="280"/>
      <c r="L725" s="280"/>
      <c r="M725" s="280"/>
      <c r="N725" s="280"/>
      <c r="O725" s="280"/>
      <c r="P725" s="280"/>
      <c r="Q725" s="280"/>
      <c r="R725" s="280"/>
      <c r="S725" s="280"/>
      <c r="T725" s="280"/>
      <c r="U725" s="280"/>
      <c r="V725" s="280"/>
      <c r="W725" s="280"/>
      <c r="X725" s="280"/>
      <c r="Y725" s="280"/>
    </row>
    <row r="726" spans="1:25" ht="19.5" customHeight="1" x14ac:dyDescent="0.25">
      <c r="A726" s="280"/>
      <c r="B726" s="281"/>
      <c r="C726" s="280"/>
      <c r="D726" s="280"/>
      <c r="E726" s="280"/>
      <c r="F726" s="280"/>
      <c r="G726" s="280"/>
      <c r="H726" s="280"/>
      <c r="I726" s="280"/>
      <c r="J726" s="280"/>
      <c r="K726" s="280"/>
      <c r="L726" s="280"/>
      <c r="M726" s="280"/>
      <c r="N726" s="280"/>
      <c r="O726" s="280"/>
      <c r="P726" s="280"/>
      <c r="Q726" s="280"/>
      <c r="R726" s="280"/>
      <c r="S726" s="280"/>
      <c r="T726" s="280"/>
      <c r="U726" s="280"/>
      <c r="V726" s="280"/>
      <c r="W726" s="280"/>
      <c r="X726" s="280"/>
      <c r="Y726" s="280"/>
    </row>
    <row r="727" spans="1:25" ht="19.5" customHeight="1" x14ac:dyDescent="0.25">
      <c r="A727" s="280"/>
      <c r="B727" s="281"/>
      <c r="C727" s="280"/>
      <c r="D727" s="280"/>
      <c r="E727" s="280"/>
      <c r="F727" s="280"/>
      <c r="G727" s="280"/>
      <c r="H727" s="280"/>
      <c r="I727" s="280"/>
      <c r="J727" s="280"/>
      <c r="K727" s="280"/>
      <c r="L727" s="280"/>
      <c r="M727" s="280"/>
      <c r="N727" s="280"/>
      <c r="O727" s="280"/>
      <c r="P727" s="280"/>
      <c r="Q727" s="280"/>
      <c r="R727" s="280"/>
      <c r="S727" s="280"/>
      <c r="T727" s="280"/>
      <c r="U727" s="280"/>
      <c r="V727" s="280"/>
      <c r="W727" s="280"/>
      <c r="X727" s="280"/>
      <c r="Y727" s="280"/>
    </row>
    <row r="728" spans="1:25" ht="19.5" customHeight="1" x14ac:dyDescent="0.25">
      <c r="A728" s="280"/>
      <c r="B728" s="281"/>
      <c r="C728" s="280"/>
      <c r="D728" s="280"/>
      <c r="E728" s="280"/>
      <c r="F728" s="280"/>
      <c r="G728" s="280"/>
      <c r="H728" s="280"/>
      <c r="I728" s="280"/>
      <c r="J728" s="280"/>
      <c r="K728" s="280"/>
      <c r="L728" s="280"/>
      <c r="M728" s="280"/>
      <c r="N728" s="280"/>
      <c r="O728" s="280"/>
      <c r="P728" s="280"/>
      <c r="Q728" s="280"/>
      <c r="R728" s="280"/>
      <c r="S728" s="280"/>
      <c r="T728" s="280"/>
      <c r="U728" s="280"/>
      <c r="V728" s="280"/>
      <c r="W728" s="280"/>
      <c r="X728" s="280"/>
      <c r="Y728" s="280"/>
    </row>
    <row r="729" spans="1:25" ht="19.5" customHeight="1" x14ac:dyDescent="0.25">
      <c r="A729" s="280"/>
      <c r="B729" s="281"/>
      <c r="C729" s="280"/>
      <c r="D729" s="280"/>
      <c r="E729" s="280"/>
      <c r="F729" s="280"/>
      <c r="G729" s="280"/>
      <c r="H729" s="280"/>
      <c r="I729" s="280"/>
      <c r="J729" s="280"/>
      <c r="K729" s="280"/>
      <c r="L729" s="280"/>
      <c r="M729" s="280"/>
      <c r="N729" s="280"/>
      <c r="O729" s="280"/>
      <c r="P729" s="280"/>
      <c r="Q729" s="280"/>
      <c r="R729" s="280"/>
      <c r="S729" s="280"/>
      <c r="T729" s="280"/>
      <c r="U729" s="280"/>
      <c r="V729" s="280"/>
      <c r="W729" s="280"/>
      <c r="X729" s="280"/>
      <c r="Y729" s="280"/>
    </row>
    <row r="730" spans="1:25" ht="19.5" customHeight="1" x14ac:dyDescent="0.25">
      <c r="A730" s="280"/>
      <c r="B730" s="281"/>
      <c r="C730" s="280"/>
      <c r="D730" s="280"/>
      <c r="E730" s="280"/>
      <c r="F730" s="280"/>
      <c r="G730" s="280"/>
      <c r="H730" s="280"/>
      <c r="I730" s="280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  <c r="T730" s="280"/>
      <c r="U730" s="280"/>
      <c r="V730" s="280"/>
      <c r="W730" s="280"/>
      <c r="X730" s="280"/>
      <c r="Y730" s="280"/>
    </row>
    <row r="731" spans="1:25" ht="19.5" customHeight="1" x14ac:dyDescent="0.25">
      <c r="A731" s="280"/>
      <c r="B731" s="281"/>
      <c r="C731" s="280"/>
      <c r="D731" s="280"/>
      <c r="E731" s="280"/>
      <c r="F731" s="280"/>
      <c r="G731" s="280"/>
      <c r="H731" s="280"/>
      <c r="I731" s="280"/>
      <c r="J731" s="280"/>
      <c r="K731" s="280"/>
      <c r="L731" s="280"/>
      <c r="M731" s="280"/>
      <c r="N731" s="280"/>
      <c r="O731" s="280"/>
      <c r="P731" s="280"/>
      <c r="Q731" s="280"/>
      <c r="R731" s="280"/>
      <c r="S731" s="280"/>
      <c r="T731" s="280"/>
      <c r="U731" s="280"/>
      <c r="V731" s="280"/>
      <c r="W731" s="280"/>
      <c r="X731" s="280"/>
      <c r="Y731" s="280"/>
    </row>
    <row r="732" spans="1:25" ht="19.5" customHeight="1" x14ac:dyDescent="0.25">
      <c r="A732" s="280"/>
      <c r="B732" s="281"/>
      <c r="C732" s="280"/>
      <c r="D732" s="280"/>
      <c r="E732" s="280"/>
      <c r="F732" s="280"/>
      <c r="G732" s="280"/>
      <c r="H732" s="280"/>
      <c r="I732" s="280"/>
      <c r="J732" s="280"/>
      <c r="K732" s="280"/>
      <c r="L732" s="280"/>
      <c r="M732" s="280"/>
      <c r="N732" s="280"/>
      <c r="O732" s="280"/>
      <c r="P732" s="280"/>
      <c r="Q732" s="280"/>
      <c r="R732" s="280"/>
      <c r="S732" s="280"/>
      <c r="T732" s="280"/>
      <c r="U732" s="280"/>
      <c r="V732" s="280"/>
      <c r="W732" s="280"/>
      <c r="X732" s="280"/>
      <c r="Y732" s="280"/>
    </row>
    <row r="733" spans="1:25" ht="19.5" customHeight="1" x14ac:dyDescent="0.25">
      <c r="A733" s="280"/>
      <c r="B733" s="281"/>
      <c r="C733" s="280"/>
      <c r="D733" s="280"/>
      <c r="E733" s="280"/>
      <c r="F733" s="280"/>
      <c r="G733" s="280"/>
      <c r="H733" s="280"/>
      <c r="I733" s="280"/>
      <c r="J733" s="280"/>
      <c r="K733" s="280"/>
      <c r="L733" s="280"/>
      <c r="M733" s="280"/>
      <c r="N733" s="280"/>
      <c r="O733" s="280"/>
      <c r="P733" s="280"/>
      <c r="Q733" s="280"/>
      <c r="R733" s="280"/>
      <c r="S733" s="280"/>
      <c r="T733" s="280"/>
      <c r="U733" s="280"/>
      <c r="V733" s="280"/>
      <c r="W733" s="280"/>
      <c r="X733" s="280"/>
      <c r="Y733" s="280"/>
    </row>
    <row r="734" spans="1:25" ht="19.5" customHeight="1" x14ac:dyDescent="0.25">
      <c r="A734" s="280"/>
      <c r="B734" s="281"/>
      <c r="C734" s="280"/>
      <c r="D734" s="280"/>
      <c r="E734" s="280"/>
      <c r="F734" s="280"/>
      <c r="G734" s="280"/>
      <c r="H734" s="280"/>
      <c r="I734" s="280"/>
      <c r="J734" s="280"/>
      <c r="K734" s="280"/>
      <c r="L734" s="280"/>
      <c r="M734" s="280"/>
      <c r="N734" s="280"/>
      <c r="O734" s="280"/>
      <c r="P734" s="280"/>
      <c r="Q734" s="280"/>
      <c r="R734" s="280"/>
      <c r="S734" s="280"/>
      <c r="T734" s="280"/>
      <c r="U734" s="280"/>
      <c r="V734" s="280"/>
      <c r="W734" s="280"/>
      <c r="X734" s="280"/>
      <c r="Y734" s="280"/>
    </row>
    <row r="735" spans="1:25" ht="19.5" customHeight="1" x14ac:dyDescent="0.25">
      <c r="A735" s="280"/>
      <c r="B735" s="281"/>
      <c r="C735" s="280"/>
      <c r="D735" s="280"/>
      <c r="E735" s="280"/>
      <c r="F735" s="280"/>
      <c r="G735" s="280"/>
      <c r="H735" s="280"/>
      <c r="I735" s="280"/>
      <c r="J735" s="280"/>
      <c r="K735" s="280"/>
      <c r="L735" s="280"/>
      <c r="M735" s="280"/>
      <c r="N735" s="280"/>
      <c r="O735" s="280"/>
      <c r="P735" s="280"/>
      <c r="Q735" s="280"/>
      <c r="R735" s="280"/>
      <c r="S735" s="280"/>
      <c r="T735" s="280"/>
      <c r="U735" s="280"/>
      <c r="V735" s="280"/>
      <c r="W735" s="280"/>
      <c r="X735" s="280"/>
      <c r="Y735" s="280"/>
    </row>
    <row r="736" spans="1:25" ht="19.5" customHeight="1" x14ac:dyDescent="0.25">
      <c r="A736" s="280"/>
      <c r="B736" s="281"/>
      <c r="C736" s="280"/>
      <c r="D736" s="280"/>
      <c r="E736" s="280"/>
      <c r="F736" s="280"/>
      <c r="G736" s="280"/>
      <c r="H736" s="280"/>
      <c r="I736" s="280"/>
      <c r="J736" s="280"/>
      <c r="K736" s="280"/>
      <c r="L736" s="280"/>
      <c r="M736" s="280"/>
      <c r="N736" s="280"/>
      <c r="O736" s="280"/>
      <c r="P736" s="280"/>
      <c r="Q736" s="280"/>
      <c r="R736" s="280"/>
      <c r="S736" s="280"/>
      <c r="T736" s="280"/>
      <c r="U736" s="280"/>
      <c r="V736" s="280"/>
      <c r="W736" s="280"/>
      <c r="X736" s="280"/>
      <c r="Y736" s="280"/>
    </row>
    <row r="737" spans="1:25" ht="19.5" customHeight="1" x14ac:dyDescent="0.25">
      <c r="A737" s="280"/>
      <c r="B737" s="281"/>
      <c r="C737" s="280"/>
      <c r="D737" s="280"/>
      <c r="E737" s="280"/>
      <c r="F737" s="280"/>
      <c r="G737" s="280"/>
      <c r="H737" s="280"/>
      <c r="I737" s="280"/>
      <c r="J737" s="280"/>
      <c r="K737" s="280"/>
      <c r="L737" s="280"/>
      <c r="M737" s="280"/>
      <c r="N737" s="280"/>
      <c r="O737" s="280"/>
      <c r="P737" s="280"/>
      <c r="Q737" s="280"/>
      <c r="R737" s="280"/>
      <c r="S737" s="280"/>
      <c r="T737" s="280"/>
      <c r="U737" s="280"/>
      <c r="V737" s="280"/>
      <c r="W737" s="280"/>
      <c r="X737" s="280"/>
      <c r="Y737" s="280"/>
    </row>
    <row r="738" spans="1:25" ht="19.5" customHeight="1" x14ac:dyDescent="0.25">
      <c r="A738" s="280"/>
      <c r="B738" s="281"/>
      <c r="C738" s="280"/>
      <c r="D738" s="280"/>
      <c r="E738" s="280"/>
      <c r="F738" s="280"/>
      <c r="G738" s="280"/>
      <c r="H738" s="280"/>
      <c r="I738" s="280"/>
      <c r="J738" s="280"/>
      <c r="K738" s="280"/>
      <c r="L738" s="280"/>
      <c r="M738" s="280"/>
      <c r="N738" s="280"/>
      <c r="O738" s="280"/>
      <c r="P738" s="280"/>
      <c r="Q738" s="280"/>
      <c r="R738" s="280"/>
      <c r="S738" s="280"/>
      <c r="T738" s="280"/>
      <c r="U738" s="280"/>
      <c r="V738" s="280"/>
      <c r="W738" s="280"/>
      <c r="X738" s="280"/>
      <c r="Y738" s="280"/>
    </row>
    <row r="739" spans="1:25" ht="19.5" customHeight="1" x14ac:dyDescent="0.25">
      <c r="A739" s="280"/>
      <c r="B739" s="281"/>
      <c r="C739" s="280"/>
      <c r="D739" s="280"/>
      <c r="E739" s="280"/>
      <c r="F739" s="280"/>
      <c r="G739" s="280"/>
      <c r="H739" s="280"/>
      <c r="I739" s="280"/>
      <c r="J739" s="280"/>
      <c r="K739" s="280"/>
      <c r="L739" s="280"/>
      <c r="M739" s="280"/>
      <c r="N739" s="280"/>
      <c r="O739" s="280"/>
      <c r="P739" s="280"/>
      <c r="Q739" s="280"/>
      <c r="R739" s="280"/>
      <c r="S739" s="280"/>
      <c r="T739" s="280"/>
      <c r="U739" s="280"/>
      <c r="V739" s="280"/>
      <c r="W739" s="280"/>
      <c r="X739" s="280"/>
      <c r="Y739" s="280"/>
    </row>
    <row r="740" spans="1:25" ht="19.5" customHeight="1" x14ac:dyDescent="0.25">
      <c r="A740" s="280"/>
      <c r="B740" s="281"/>
      <c r="C740" s="280"/>
      <c r="D740" s="280"/>
      <c r="E740" s="280"/>
      <c r="F740" s="280"/>
      <c r="G740" s="280"/>
      <c r="H740" s="280"/>
      <c r="I740" s="280"/>
      <c r="J740" s="280"/>
      <c r="K740" s="280"/>
      <c r="L740" s="280"/>
      <c r="M740" s="280"/>
      <c r="N740" s="280"/>
      <c r="O740" s="280"/>
      <c r="P740" s="280"/>
      <c r="Q740" s="280"/>
      <c r="R740" s="280"/>
      <c r="S740" s="280"/>
      <c r="T740" s="280"/>
      <c r="U740" s="280"/>
      <c r="V740" s="280"/>
      <c r="W740" s="280"/>
      <c r="X740" s="280"/>
      <c r="Y740" s="280"/>
    </row>
    <row r="741" spans="1:25" ht="19.5" customHeight="1" x14ac:dyDescent="0.25">
      <c r="A741" s="280"/>
      <c r="B741" s="281"/>
      <c r="C741" s="280"/>
      <c r="D741" s="280"/>
      <c r="E741" s="280"/>
      <c r="F741" s="280"/>
      <c r="G741" s="280"/>
      <c r="H741" s="280"/>
      <c r="I741" s="280"/>
      <c r="J741" s="280"/>
      <c r="K741" s="280"/>
      <c r="L741" s="280"/>
      <c r="M741" s="280"/>
      <c r="N741" s="280"/>
      <c r="O741" s="280"/>
      <c r="P741" s="280"/>
      <c r="Q741" s="280"/>
      <c r="R741" s="280"/>
      <c r="S741" s="280"/>
      <c r="T741" s="280"/>
      <c r="U741" s="280"/>
      <c r="V741" s="280"/>
      <c r="W741" s="280"/>
      <c r="X741" s="280"/>
      <c r="Y741" s="280"/>
    </row>
    <row r="742" spans="1:25" ht="19.5" customHeight="1" x14ac:dyDescent="0.25">
      <c r="A742" s="280"/>
      <c r="B742" s="281"/>
      <c r="C742" s="280"/>
      <c r="D742" s="280"/>
      <c r="E742" s="280"/>
      <c r="F742" s="280"/>
      <c r="G742" s="280"/>
      <c r="H742" s="280"/>
      <c r="I742" s="280"/>
      <c r="J742" s="280"/>
      <c r="K742" s="280"/>
      <c r="L742" s="280"/>
      <c r="M742" s="280"/>
      <c r="N742" s="280"/>
      <c r="O742" s="280"/>
      <c r="P742" s="280"/>
      <c r="Q742" s="280"/>
      <c r="R742" s="280"/>
      <c r="S742" s="280"/>
      <c r="T742" s="280"/>
      <c r="U742" s="280"/>
      <c r="V742" s="280"/>
      <c r="W742" s="280"/>
      <c r="X742" s="280"/>
      <c r="Y742" s="280"/>
    </row>
    <row r="743" spans="1:25" ht="19.5" customHeight="1" x14ac:dyDescent="0.25">
      <c r="A743" s="280"/>
      <c r="B743" s="281"/>
      <c r="C743" s="280"/>
      <c r="D743" s="280"/>
      <c r="E743" s="280"/>
      <c r="F743" s="280"/>
      <c r="G743" s="280"/>
      <c r="H743" s="280"/>
      <c r="I743" s="280"/>
      <c r="J743" s="280"/>
      <c r="K743" s="280"/>
      <c r="L743" s="280"/>
      <c r="M743" s="280"/>
      <c r="N743" s="280"/>
      <c r="O743" s="280"/>
      <c r="P743" s="280"/>
      <c r="Q743" s="280"/>
      <c r="R743" s="280"/>
      <c r="S743" s="280"/>
      <c r="T743" s="280"/>
      <c r="U743" s="280"/>
      <c r="V743" s="280"/>
      <c r="W743" s="280"/>
      <c r="X743" s="280"/>
      <c r="Y743" s="280"/>
    </row>
    <row r="744" spans="1:25" ht="19.5" customHeight="1" x14ac:dyDescent="0.25">
      <c r="A744" s="280"/>
      <c r="B744" s="281"/>
      <c r="C744" s="280"/>
      <c r="D744" s="280"/>
      <c r="E744" s="280"/>
      <c r="F744" s="280"/>
      <c r="G744" s="280"/>
      <c r="H744" s="280"/>
      <c r="I744" s="280"/>
      <c r="J744" s="280"/>
      <c r="K744" s="280"/>
      <c r="L744" s="280"/>
      <c r="M744" s="280"/>
      <c r="N744" s="280"/>
      <c r="O744" s="280"/>
      <c r="P744" s="280"/>
      <c r="Q744" s="280"/>
      <c r="R744" s="280"/>
      <c r="S744" s="280"/>
      <c r="T744" s="280"/>
      <c r="U744" s="280"/>
      <c r="V744" s="280"/>
      <c r="W744" s="280"/>
      <c r="X744" s="280"/>
      <c r="Y744" s="280"/>
    </row>
    <row r="745" spans="1:25" ht="19.5" customHeight="1" x14ac:dyDescent="0.25">
      <c r="A745" s="280"/>
      <c r="B745" s="281"/>
      <c r="C745" s="280"/>
      <c r="D745" s="280"/>
      <c r="E745" s="280"/>
      <c r="F745" s="280"/>
      <c r="G745" s="280"/>
      <c r="H745" s="280"/>
      <c r="I745" s="280"/>
      <c r="J745" s="280"/>
      <c r="K745" s="280"/>
      <c r="L745" s="280"/>
      <c r="M745" s="280"/>
      <c r="N745" s="280"/>
      <c r="O745" s="280"/>
      <c r="P745" s="280"/>
      <c r="Q745" s="280"/>
      <c r="R745" s="280"/>
      <c r="S745" s="280"/>
      <c r="T745" s="280"/>
      <c r="U745" s="280"/>
      <c r="V745" s="280"/>
      <c r="W745" s="280"/>
      <c r="X745" s="280"/>
      <c r="Y745" s="280"/>
    </row>
    <row r="746" spans="1:25" ht="19.5" customHeight="1" x14ac:dyDescent="0.25">
      <c r="A746" s="280"/>
      <c r="B746" s="281"/>
      <c r="C746" s="280"/>
      <c r="D746" s="280"/>
      <c r="E746" s="280"/>
      <c r="F746" s="280"/>
      <c r="G746" s="280"/>
      <c r="H746" s="280"/>
      <c r="I746" s="280"/>
      <c r="J746" s="280"/>
      <c r="K746" s="280"/>
      <c r="L746" s="280"/>
      <c r="M746" s="280"/>
      <c r="N746" s="280"/>
      <c r="O746" s="280"/>
      <c r="P746" s="280"/>
      <c r="Q746" s="280"/>
      <c r="R746" s="280"/>
      <c r="S746" s="280"/>
      <c r="T746" s="280"/>
      <c r="U746" s="280"/>
      <c r="V746" s="280"/>
      <c r="W746" s="280"/>
      <c r="X746" s="280"/>
      <c r="Y746" s="280"/>
    </row>
    <row r="747" spans="1:25" ht="19.5" customHeight="1" x14ac:dyDescent="0.25">
      <c r="A747" s="280"/>
      <c r="B747" s="281"/>
      <c r="C747" s="280"/>
      <c r="D747" s="280"/>
      <c r="E747" s="280"/>
      <c r="F747" s="280"/>
      <c r="G747" s="280"/>
      <c r="H747" s="280"/>
      <c r="I747" s="280"/>
      <c r="J747" s="280"/>
      <c r="K747" s="280"/>
      <c r="L747" s="280"/>
      <c r="M747" s="280"/>
      <c r="N747" s="280"/>
      <c r="O747" s="280"/>
      <c r="P747" s="280"/>
      <c r="Q747" s="280"/>
      <c r="R747" s="280"/>
      <c r="S747" s="280"/>
      <c r="T747" s="280"/>
      <c r="U747" s="280"/>
      <c r="V747" s="280"/>
      <c r="W747" s="280"/>
      <c r="X747" s="280"/>
      <c r="Y747" s="280"/>
    </row>
    <row r="748" spans="1:25" ht="19.5" customHeight="1" x14ac:dyDescent="0.25">
      <c r="A748" s="280"/>
      <c r="B748" s="281"/>
      <c r="C748" s="280"/>
      <c r="D748" s="280"/>
      <c r="E748" s="280"/>
      <c r="F748" s="280"/>
      <c r="G748" s="280"/>
      <c r="H748" s="280"/>
      <c r="I748" s="280"/>
      <c r="J748" s="280"/>
      <c r="K748" s="280"/>
      <c r="L748" s="280"/>
      <c r="M748" s="280"/>
      <c r="N748" s="280"/>
      <c r="O748" s="280"/>
      <c r="P748" s="280"/>
      <c r="Q748" s="280"/>
      <c r="R748" s="280"/>
      <c r="S748" s="280"/>
      <c r="T748" s="280"/>
      <c r="U748" s="280"/>
      <c r="V748" s="280"/>
      <c r="W748" s="280"/>
      <c r="X748" s="280"/>
      <c r="Y748" s="280"/>
    </row>
    <row r="749" spans="1:25" ht="19.5" customHeight="1" x14ac:dyDescent="0.25">
      <c r="A749" s="280"/>
      <c r="B749" s="281"/>
      <c r="C749" s="280"/>
      <c r="D749" s="280"/>
      <c r="E749" s="280"/>
      <c r="F749" s="280"/>
      <c r="G749" s="280"/>
      <c r="H749" s="280"/>
      <c r="I749" s="280"/>
      <c r="J749" s="280"/>
      <c r="K749" s="280"/>
      <c r="L749" s="280"/>
      <c r="M749" s="280"/>
      <c r="N749" s="280"/>
      <c r="O749" s="280"/>
      <c r="P749" s="280"/>
      <c r="Q749" s="280"/>
      <c r="R749" s="280"/>
      <c r="S749" s="280"/>
      <c r="T749" s="280"/>
      <c r="U749" s="280"/>
      <c r="V749" s="280"/>
      <c r="W749" s="280"/>
      <c r="X749" s="280"/>
      <c r="Y749" s="280"/>
    </row>
    <row r="750" spans="1:25" ht="19.5" customHeight="1" x14ac:dyDescent="0.25">
      <c r="A750" s="280"/>
      <c r="B750" s="281"/>
      <c r="C750" s="280"/>
      <c r="D750" s="280"/>
      <c r="E750" s="280"/>
      <c r="F750" s="280"/>
      <c r="G750" s="280"/>
      <c r="H750" s="280"/>
      <c r="I750" s="280"/>
      <c r="J750" s="280"/>
      <c r="K750" s="280"/>
      <c r="L750" s="280"/>
      <c r="M750" s="280"/>
      <c r="N750" s="280"/>
      <c r="O750" s="280"/>
      <c r="P750" s="280"/>
      <c r="Q750" s="280"/>
      <c r="R750" s="280"/>
      <c r="S750" s="280"/>
      <c r="T750" s="280"/>
      <c r="U750" s="280"/>
      <c r="V750" s="280"/>
      <c r="W750" s="280"/>
      <c r="X750" s="280"/>
      <c r="Y750" s="280"/>
    </row>
    <row r="751" spans="1:25" ht="19.5" customHeight="1" x14ac:dyDescent="0.25">
      <c r="A751" s="280"/>
      <c r="B751" s="281"/>
      <c r="C751" s="280"/>
      <c r="D751" s="280"/>
      <c r="E751" s="280"/>
      <c r="F751" s="280"/>
      <c r="G751" s="280"/>
      <c r="H751" s="280"/>
      <c r="I751" s="280"/>
      <c r="J751" s="280"/>
      <c r="K751" s="280"/>
      <c r="L751" s="280"/>
      <c r="M751" s="280"/>
      <c r="N751" s="280"/>
      <c r="O751" s="280"/>
      <c r="P751" s="280"/>
      <c r="Q751" s="280"/>
      <c r="R751" s="280"/>
      <c r="S751" s="280"/>
      <c r="T751" s="280"/>
      <c r="U751" s="280"/>
      <c r="V751" s="280"/>
      <c r="W751" s="280"/>
      <c r="X751" s="280"/>
      <c r="Y751" s="280"/>
    </row>
    <row r="752" spans="1:25" ht="19.5" customHeight="1" x14ac:dyDescent="0.25">
      <c r="A752" s="280"/>
      <c r="B752" s="281"/>
      <c r="C752" s="280"/>
      <c r="D752" s="280"/>
      <c r="E752" s="280"/>
      <c r="F752" s="280"/>
      <c r="G752" s="280"/>
      <c r="H752" s="280"/>
      <c r="I752" s="280"/>
      <c r="J752" s="280"/>
      <c r="K752" s="280"/>
      <c r="L752" s="280"/>
      <c r="M752" s="280"/>
      <c r="N752" s="280"/>
      <c r="O752" s="280"/>
      <c r="P752" s="280"/>
      <c r="Q752" s="280"/>
      <c r="R752" s="280"/>
      <c r="S752" s="280"/>
      <c r="T752" s="280"/>
      <c r="U752" s="280"/>
      <c r="V752" s="280"/>
      <c r="W752" s="280"/>
      <c r="X752" s="280"/>
      <c r="Y752" s="280"/>
    </row>
    <row r="753" spans="1:25" ht="19.5" customHeight="1" x14ac:dyDescent="0.25">
      <c r="A753" s="280"/>
      <c r="B753" s="281"/>
      <c r="C753" s="280"/>
      <c r="D753" s="280"/>
      <c r="E753" s="280"/>
      <c r="F753" s="280"/>
      <c r="G753" s="280"/>
      <c r="H753" s="280"/>
      <c r="I753" s="280"/>
      <c r="J753" s="280"/>
      <c r="K753" s="280"/>
      <c r="L753" s="280"/>
      <c r="M753" s="280"/>
      <c r="N753" s="280"/>
      <c r="O753" s="280"/>
      <c r="P753" s="280"/>
      <c r="Q753" s="280"/>
      <c r="R753" s="280"/>
      <c r="S753" s="280"/>
      <c r="T753" s="280"/>
      <c r="U753" s="280"/>
      <c r="V753" s="280"/>
      <c r="W753" s="280"/>
      <c r="X753" s="280"/>
      <c r="Y753" s="280"/>
    </row>
    <row r="754" spans="1:25" ht="19.5" customHeight="1" x14ac:dyDescent="0.25">
      <c r="A754" s="280"/>
      <c r="B754" s="281"/>
      <c r="C754" s="280"/>
      <c r="D754" s="280"/>
      <c r="E754" s="280"/>
      <c r="F754" s="280"/>
      <c r="G754" s="280"/>
      <c r="H754" s="280"/>
      <c r="I754" s="280"/>
      <c r="J754" s="280"/>
      <c r="K754" s="280"/>
      <c r="L754" s="280"/>
      <c r="M754" s="280"/>
      <c r="N754" s="280"/>
      <c r="O754" s="280"/>
      <c r="P754" s="280"/>
      <c r="Q754" s="280"/>
      <c r="R754" s="280"/>
      <c r="S754" s="280"/>
      <c r="T754" s="280"/>
      <c r="U754" s="280"/>
      <c r="V754" s="280"/>
      <c r="W754" s="280"/>
      <c r="X754" s="280"/>
      <c r="Y754" s="280"/>
    </row>
    <row r="755" spans="1:25" ht="19.5" customHeight="1" x14ac:dyDescent="0.25">
      <c r="A755" s="280"/>
      <c r="B755" s="281"/>
      <c r="C755" s="280"/>
      <c r="D755" s="280"/>
      <c r="E755" s="280"/>
      <c r="F755" s="280"/>
      <c r="G755" s="280"/>
      <c r="H755" s="280"/>
      <c r="I755" s="280"/>
      <c r="J755" s="280"/>
      <c r="K755" s="280"/>
      <c r="L755" s="280"/>
      <c r="M755" s="280"/>
      <c r="N755" s="280"/>
      <c r="O755" s="280"/>
      <c r="P755" s="280"/>
      <c r="Q755" s="280"/>
      <c r="R755" s="280"/>
      <c r="S755" s="280"/>
      <c r="T755" s="280"/>
      <c r="U755" s="280"/>
      <c r="V755" s="280"/>
      <c r="W755" s="280"/>
      <c r="X755" s="280"/>
      <c r="Y755" s="280"/>
    </row>
    <row r="756" spans="1:25" ht="19.5" customHeight="1" x14ac:dyDescent="0.25">
      <c r="A756" s="280"/>
      <c r="B756" s="281"/>
      <c r="C756" s="280"/>
      <c r="D756" s="280"/>
      <c r="E756" s="280"/>
      <c r="F756" s="280"/>
      <c r="G756" s="280"/>
      <c r="H756" s="280"/>
      <c r="I756" s="280"/>
      <c r="J756" s="280"/>
      <c r="K756" s="280"/>
      <c r="L756" s="280"/>
      <c r="M756" s="280"/>
      <c r="N756" s="280"/>
      <c r="O756" s="280"/>
      <c r="P756" s="280"/>
      <c r="Q756" s="280"/>
      <c r="R756" s="280"/>
      <c r="S756" s="280"/>
      <c r="T756" s="280"/>
      <c r="U756" s="280"/>
      <c r="V756" s="280"/>
      <c r="W756" s="280"/>
      <c r="X756" s="280"/>
      <c r="Y756" s="280"/>
    </row>
    <row r="757" spans="1:25" ht="19.5" customHeight="1" x14ac:dyDescent="0.25">
      <c r="A757" s="280"/>
      <c r="B757" s="281"/>
      <c r="C757" s="280"/>
      <c r="D757" s="280"/>
      <c r="E757" s="280"/>
      <c r="F757" s="280"/>
      <c r="G757" s="280"/>
      <c r="H757" s="280"/>
      <c r="I757" s="280"/>
      <c r="J757" s="280"/>
      <c r="K757" s="280"/>
      <c r="L757" s="280"/>
      <c r="M757" s="280"/>
      <c r="N757" s="280"/>
      <c r="O757" s="280"/>
      <c r="P757" s="280"/>
      <c r="Q757" s="280"/>
      <c r="R757" s="280"/>
      <c r="S757" s="280"/>
      <c r="T757" s="280"/>
      <c r="U757" s="280"/>
      <c r="V757" s="280"/>
      <c r="W757" s="280"/>
      <c r="X757" s="280"/>
      <c r="Y757" s="280"/>
    </row>
    <row r="758" spans="1:25" ht="19.5" customHeight="1" x14ac:dyDescent="0.25">
      <c r="A758" s="280"/>
      <c r="B758" s="281"/>
      <c r="C758" s="280"/>
      <c r="D758" s="280"/>
      <c r="E758" s="280"/>
      <c r="F758" s="280"/>
      <c r="G758" s="280"/>
      <c r="H758" s="280"/>
      <c r="I758" s="280"/>
      <c r="J758" s="280"/>
      <c r="K758" s="280"/>
      <c r="L758" s="280"/>
      <c r="M758" s="280"/>
      <c r="N758" s="280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</row>
    <row r="759" spans="1:25" ht="19.5" customHeight="1" x14ac:dyDescent="0.25">
      <c r="A759" s="280"/>
      <c r="B759" s="281"/>
      <c r="C759" s="280"/>
      <c r="D759" s="280"/>
      <c r="E759" s="280"/>
      <c r="F759" s="280"/>
      <c r="G759" s="280"/>
      <c r="H759" s="280"/>
      <c r="I759" s="280"/>
      <c r="J759" s="280"/>
      <c r="K759" s="280"/>
      <c r="L759" s="280"/>
      <c r="M759" s="280"/>
      <c r="N759" s="280"/>
      <c r="O759" s="280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</row>
    <row r="760" spans="1:25" ht="19.5" customHeight="1" x14ac:dyDescent="0.25">
      <c r="A760" s="280"/>
      <c r="B760" s="281"/>
      <c r="C760" s="280"/>
      <c r="D760" s="280"/>
      <c r="E760" s="280"/>
      <c r="F760" s="280"/>
      <c r="G760" s="280"/>
      <c r="H760" s="280"/>
      <c r="I760" s="280"/>
      <c r="J760" s="280"/>
      <c r="K760" s="280"/>
      <c r="L760" s="280"/>
      <c r="M760" s="280"/>
      <c r="N760" s="280"/>
      <c r="O760" s="280"/>
      <c r="P760" s="280"/>
      <c r="Q760" s="280"/>
      <c r="R760" s="280"/>
      <c r="S760" s="280"/>
      <c r="T760" s="280"/>
      <c r="U760" s="280"/>
      <c r="V760" s="280"/>
      <c r="W760" s="280"/>
      <c r="X760" s="280"/>
      <c r="Y760" s="280"/>
    </row>
    <row r="761" spans="1:25" ht="19.5" customHeight="1" x14ac:dyDescent="0.25">
      <c r="A761" s="280"/>
      <c r="B761" s="281"/>
      <c r="C761" s="280"/>
      <c r="D761" s="280"/>
      <c r="E761" s="280"/>
      <c r="F761" s="280"/>
      <c r="G761" s="280"/>
      <c r="H761" s="280"/>
      <c r="I761" s="280"/>
      <c r="J761" s="280"/>
      <c r="K761" s="280"/>
      <c r="L761" s="280"/>
      <c r="M761" s="280"/>
      <c r="N761" s="280"/>
      <c r="O761" s="280"/>
      <c r="P761" s="280"/>
      <c r="Q761" s="280"/>
      <c r="R761" s="280"/>
      <c r="S761" s="280"/>
      <c r="T761" s="280"/>
      <c r="U761" s="280"/>
      <c r="V761" s="280"/>
      <c r="W761" s="280"/>
      <c r="X761" s="280"/>
      <c r="Y761" s="280"/>
    </row>
    <row r="762" spans="1:25" ht="19.5" customHeight="1" x14ac:dyDescent="0.25">
      <c r="A762" s="280"/>
      <c r="B762" s="281"/>
      <c r="C762" s="280"/>
      <c r="D762" s="280"/>
      <c r="E762" s="280"/>
      <c r="F762" s="280"/>
      <c r="G762" s="280"/>
      <c r="H762" s="280"/>
      <c r="I762" s="280"/>
      <c r="J762" s="280"/>
      <c r="K762" s="280"/>
      <c r="L762" s="280"/>
      <c r="M762" s="280"/>
      <c r="N762" s="280"/>
      <c r="O762" s="280"/>
      <c r="P762" s="280"/>
      <c r="Q762" s="280"/>
      <c r="R762" s="280"/>
      <c r="S762" s="280"/>
      <c r="T762" s="280"/>
      <c r="U762" s="280"/>
      <c r="V762" s="280"/>
      <c r="W762" s="280"/>
      <c r="X762" s="280"/>
      <c r="Y762" s="280"/>
    </row>
    <row r="763" spans="1:25" ht="19.5" customHeight="1" x14ac:dyDescent="0.25">
      <c r="A763" s="280"/>
      <c r="B763" s="281"/>
      <c r="C763" s="280"/>
      <c r="D763" s="280"/>
      <c r="E763" s="280"/>
      <c r="F763" s="280"/>
      <c r="G763" s="280"/>
      <c r="H763" s="280"/>
      <c r="I763" s="280"/>
      <c r="J763" s="280"/>
      <c r="K763" s="280"/>
      <c r="L763" s="280"/>
      <c r="M763" s="280"/>
      <c r="N763" s="280"/>
      <c r="O763" s="280"/>
      <c r="P763" s="280"/>
      <c r="Q763" s="280"/>
      <c r="R763" s="280"/>
      <c r="S763" s="280"/>
      <c r="T763" s="280"/>
      <c r="U763" s="280"/>
      <c r="V763" s="280"/>
      <c r="W763" s="280"/>
      <c r="X763" s="280"/>
      <c r="Y763" s="280"/>
    </row>
    <row r="764" spans="1:25" ht="19.5" customHeight="1" x14ac:dyDescent="0.25">
      <c r="A764" s="280"/>
      <c r="B764" s="281"/>
      <c r="C764" s="280"/>
      <c r="D764" s="280"/>
      <c r="E764" s="280"/>
      <c r="F764" s="280"/>
      <c r="G764" s="280"/>
      <c r="H764" s="280"/>
      <c r="I764" s="280"/>
      <c r="J764" s="280"/>
      <c r="K764" s="280"/>
      <c r="L764" s="280"/>
      <c r="M764" s="280"/>
      <c r="N764" s="280"/>
      <c r="O764" s="280"/>
      <c r="P764" s="280"/>
      <c r="Q764" s="280"/>
      <c r="R764" s="280"/>
      <c r="S764" s="280"/>
      <c r="T764" s="280"/>
      <c r="U764" s="280"/>
      <c r="V764" s="280"/>
      <c r="W764" s="280"/>
      <c r="X764" s="280"/>
      <c r="Y764" s="280"/>
    </row>
    <row r="765" spans="1:25" ht="19.5" customHeight="1" x14ac:dyDescent="0.25">
      <c r="A765" s="280"/>
      <c r="B765" s="281"/>
      <c r="C765" s="280"/>
      <c r="D765" s="280"/>
      <c r="E765" s="280"/>
      <c r="F765" s="280"/>
      <c r="G765" s="280"/>
      <c r="H765" s="280"/>
      <c r="I765" s="280"/>
      <c r="J765" s="280"/>
      <c r="K765" s="280"/>
      <c r="L765" s="280"/>
      <c r="M765" s="280"/>
      <c r="N765" s="280"/>
      <c r="O765" s="280"/>
      <c r="P765" s="280"/>
      <c r="Q765" s="280"/>
      <c r="R765" s="280"/>
      <c r="S765" s="280"/>
      <c r="T765" s="280"/>
      <c r="U765" s="280"/>
      <c r="V765" s="280"/>
      <c r="W765" s="280"/>
      <c r="X765" s="280"/>
      <c r="Y765" s="280"/>
    </row>
    <row r="766" spans="1:25" ht="19.5" customHeight="1" x14ac:dyDescent="0.25">
      <c r="A766" s="280"/>
      <c r="B766" s="281"/>
      <c r="C766" s="280"/>
      <c r="D766" s="280"/>
      <c r="E766" s="280"/>
      <c r="F766" s="280"/>
      <c r="G766" s="280"/>
      <c r="H766" s="280"/>
      <c r="I766" s="280"/>
      <c r="J766" s="280"/>
      <c r="K766" s="280"/>
      <c r="L766" s="280"/>
      <c r="M766" s="280"/>
      <c r="N766" s="280"/>
      <c r="O766" s="280"/>
      <c r="P766" s="280"/>
      <c r="Q766" s="280"/>
      <c r="R766" s="280"/>
      <c r="S766" s="280"/>
      <c r="T766" s="280"/>
      <c r="U766" s="280"/>
      <c r="V766" s="280"/>
      <c r="W766" s="280"/>
      <c r="X766" s="280"/>
      <c r="Y766" s="280"/>
    </row>
    <row r="767" spans="1:25" ht="19.5" customHeight="1" x14ac:dyDescent="0.25">
      <c r="A767" s="280"/>
      <c r="B767" s="281"/>
      <c r="C767" s="280"/>
      <c r="D767" s="280"/>
      <c r="E767" s="280"/>
      <c r="F767" s="280"/>
      <c r="G767" s="280"/>
      <c r="H767" s="280"/>
      <c r="I767" s="280"/>
      <c r="J767" s="280"/>
      <c r="K767" s="280"/>
      <c r="L767" s="280"/>
      <c r="M767" s="280"/>
      <c r="N767" s="280"/>
      <c r="O767" s="280"/>
      <c r="P767" s="280"/>
      <c r="Q767" s="280"/>
      <c r="R767" s="280"/>
      <c r="S767" s="280"/>
      <c r="T767" s="280"/>
      <c r="U767" s="280"/>
      <c r="V767" s="280"/>
      <c r="W767" s="280"/>
      <c r="X767" s="280"/>
      <c r="Y767" s="280"/>
    </row>
    <row r="768" spans="1:25" ht="19.5" customHeight="1" x14ac:dyDescent="0.25">
      <c r="A768" s="280"/>
      <c r="B768" s="281"/>
      <c r="C768" s="280"/>
      <c r="D768" s="280"/>
      <c r="E768" s="280"/>
      <c r="F768" s="280"/>
      <c r="G768" s="280"/>
      <c r="H768" s="280"/>
      <c r="I768" s="280"/>
      <c r="J768" s="280"/>
      <c r="K768" s="280"/>
      <c r="L768" s="280"/>
      <c r="M768" s="280"/>
      <c r="N768" s="280"/>
      <c r="O768" s="280"/>
      <c r="P768" s="280"/>
      <c r="Q768" s="280"/>
      <c r="R768" s="280"/>
      <c r="S768" s="280"/>
      <c r="T768" s="280"/>
      <c r="U768" s="280"/>
      <c r="V768" s="280"/>
      <c r="W768" s="280"/>
      <c r="X768" s="280"/>
      <c r="Y768" s="280"/>
    </row>
    <row r="769" spans="1:25" ht="19.5" customHeight="1" x14ac:dyDescent="0.25">
      <c r="A769" s="280"/>
      <c r="B769" s="281"/>
      <c r="C769" s="280"/>
      <c r="D769" s="280"/>
      <c r="E769" s="280"/>
      <c r="F769" s="280"/>
      <c r="G769" s="280"/>
      <c r="H769" s="280"/>
      <c r="I769" s="280"/>
      <c r="J769" s="280"/>
      <c r="K769" s="280"/>
      <c r="L769" s="280"/>
      <c r="M769" s="280"/>
      <c r="N769" s="280"/>
      <c r="O769" s="280"/>
      <c r="P769" s="280"/>
      <c r="Q769" s="280"/>
      <c r="R769" s="280"/>
      <c r="S769" s="280"/>
      <c r="T769" s="280"/>
      <c r="U769" s="280"/>
      <c r="V769" s="280"/>
      <c r="W769" s="280"/>
      <c r="X769" s="280"/>
      <c r="Y769" s="280"/>
    </row>
    <row r="770" spans="1:25" ht="19.5" customHeight="1" x14ac:dyDescent="0.25">
      <c r="A770" s="280"/>
      <c r="B770" s="281"/>
      <c r="C770" s="280"/>
      <c r="D770" s="280"/>
      <c r="E770" s="280"/>
      <c r="F770" s="280"/>
      <c r="G770" s="280"/>
      <c r="H770" s="280"/>
      <c r="I770" s="280"/>
      <c r="J770" s="280"/>
      <c r="K770" s="280"/>
      <c r="L770" s="280"/>
      <c r="M770" s="280"/>
      <c r="N770" s="280"/>
      <c r="O770" s="280"/>
      <c r="P770" s="280"/>
      <c r="Q770" s="280"/>
      <c r="R770" s="280"/>
      <c r="S770" s="280"/>
      <c r="T770" s="280"/>
      <c r="U770" s="280"/>
      <c r="V770" s="280"/>
      <c r="W770" s="280"/>
      <c r="X770" s="280"/>
      <c r="Y770" s="280"/>
    </row>
    <row r="771" spans="1:25" ht="19.5" customHeight="1" x14ac:dyDescent="0.25">
      <c r="A771" s="280"/>
      <c r="B771" s="281"/>
      <c r="C771" s="280"/>
      <c r="D771" s="280"/>
      <c r="E771" s="280"/>
      <c r="F771" s="280"/>
      <c r="G771" s="280"/>
      <c r="H771" s="280"/>
      <c r="I771" s="280"/>
      <c r="J771" s="280"/>
      <c r="K771" s="280"/>
      <c r="L771" s="280"/>
      <c r="M771" s="280"/>
      <c r="N771" s="280"/>
      <c r="O771" s="280"/>
      <c r="P771" s="280"/>
      <c r="Q771" s="280"/>
      <c r="R771" s="280"/>
      <c r="S771" s="280"/>
      <c r="T771" s="280"/>
      <c r="U771" s="280"/>
      <c r="V771" s="280"/>
      <c r="W771" s="280"/>
      <c r="X771" s="280"/>
      <c r="Y771" s="280"/>
    </row>
    <row r="772" spans="1:25" ht="19.5" customHeight="1" x14ac:dyDescent="0.25">
      <c r="A772" s="280"/>
      <c r="B772" s="281"/>
      <c r="C772" s="280"/>
      <c r="D772" s="280"/>
      <c r="E772" s="280"/>
      <c r="F772" s="280"/>
      <c r="G772" s="280"/>
      <c r="H772" s="280"/>
      <c r="I772" s="280"/>
      <c r="J772" s="280"/>
      <c r="K772" s="280"/>
      <c r="L772" s="280"/>
      <c r="M772" s="280"/>
      <c r="N772" s="280"/>
      <c r="O772" s="280"/>
      <c r="P772" s="280"/>
      <c r="Q772" s="280"/>
      <c r="R772" s="280"/>
      <c r="S772" s="280"/>
      <c r="T772" s="280"/>
      <c r="U772" s="280"/>
      <c r="V772" s="280"/>
      <c r="W772" s="280"/>
      <c r="X772" s="280"/>
      <c r="Y772" s="280"/>
    </row>
    <row r="773" spans="1:25" ht="19.5" customHeight="1" x14ac:dyDescent="0.25">
      <c r="A773" s="280"/>
      <c r="B773" s="281"/>
      <c r="C773" s="280"/>
      <c r="D773" s="280"/>
      <c r="E773" s="280"/>
      <c r="F773" s="280"/>
      <c r="G773" s="280"/>
      <c r="H773" s="280"/>
      <c r="I773" s="280"/>
      <c r="J773" s="280"/>
      <c r="K773" s="280"/>
      <c r="L773" s="280"/>
      <c r="M773" s="280"/>
      <c r="N773" s="280"/>
      <c r="O773" s="280"/>
      <c r="P773" s="280"/>
      <c r="Q773" s="280"/>
      <c r="R773" s="280"/>
      <c r="S773" s="280"/>
      <c r="T773" s="280"/>
      <c r="U773" s="280"/>
      <c r="V773" s="280"/>
      <c r="W773" s="280"/>
      <c r="X773" s="280"/>
      <c r="Y773" s="280"/>
    </row>
    <row r="774" spans="1:25" ht="19.5" customHeight="1" x14ac:dyDescent="0.25">
      <c r="A774" s="280"/>
      <c r="B774" s="281"/>
      <c r="C774" s="280"/>
      <c r="D774" s="280"/>
      <c r="E774" s="280"/>
      <c r="F774" s="280"/>
      <c r="G774" s="280"/>
      <c r="H774" s="280"/>
      <c r="I774" s="280"/>
      <c r="J774" s="280"/>
      <c r="K774" s="280"/>
      <c r="L774" s="280"/>
      <c r="M774" s="280"/>
      <c r="N774" s="280"/>
      <c r="O774" s="280"/>
      <c r="P774" s="280"/>
      <c r="Q774" s="280"/>
      <c r="R774" s="280"/>
      <c r="S774" s="280"/>
      <c r="T774" s="280"/>
      <c r="U774" s="280"/>
      <c r="V774" s="280"/>
      <c r="W774" s="280"/>
      <c r="X774" s="280"/>
      <c r="Y774" s="280"/>
    </row>
    <row r="775" spans="1:25" ht="19.5" customHeight="1" x14ac:dyDescent="0.25">
      <c r="A775" s="280"/>
      <c r="B775" s="281"/>
      <c r="C775" s="280"/>
      <c r="D775" s="280"/>
      <c r="E775" s="280"/>
      <c r="F775" s="280"/>
      <c r="G775" s="280"/>
      <c r="H775" s="280"/>
      <c r="I775" s="280"/>
      <c r="J775" s="280"/>
      <c r="K775" s="280"/>
      <c r="L775" s="280"/>
      <c r="M775" s="280"/>
      <c r="N775" s="280"/>
      <c r="O775" s="280"/>
      <c r="P775" s="280"/>
      <c r="Q775" s="280"/>
      <c r="R775" s="280"/>
      <c r="S775" s="280"/>
      <c r="T775" s="280"/>
      <c r="U775" s="280"/>
      <c r="V775" s="280"/>
      <c r="W775" s="280"/>
      <c r="X775" s="280"/>
      <c r="Y775" s="280"/>
    </row>
    <row r="776" spans="1:25" ht="19.5" customHeight="1" x14ac:dyDescent="0.25">
      <c r="A776" s="280"/>
      <c r="B776" s="281"/>
      <c r="C776" s="280"/>
      <c r="D776" s="280"/>
      <c r="E776" s="280"/>
      <c r="F776" s="280"/>
      <c r="G776" s="280"/>
      <c r="H776" s="280"/>
      <c r="I776" s="280"/>
      <c r="J776" s="280"/>
      <c r="K776" s="280"/>
      <c r="L776" s="280"/>
      <c r="M776" s="280"/>
      <c r="N776" s="280"/>
      <c r="O776" s="280"/>
      <c r="P776" s="280"/>
      <c r="Q776" s="280"/>
      <c r="R776" s="280"/>
      <c r="S776" s="280"/>
      <c r="T776" s="280"/>
      <c r="U776" s="280"/>
      <c r="V776" s="280"/>
      <c r="W776" s="280"/>
      <c r="X776" s="280"/>
      <c r="Y776" s="280"/>
    </row>
    <row r="777" spans="1:25" ht="19.5" customHeight="1" x14ac:dyDescent="0.25">
      <c r="A777" s="280"/>
      <c r="B777" s="281"/>
      <c r="C777" s="280"/>
      <c r="D777" s="280"/>
      <c r="E777" s="280"/>
      <c r="F777" s="280"/>
      <c r="G777" s="280"/>
      <c r="H777" s="280"/>
      <c r="I777" s="280"/>
      <c r="J777" s="280"/>
      <c r="K777" s="280"/>
      <c r="L777" s="280"/>
      <c r="M777" s="280"/>
      <c r="N777" s="280"/>
      <c r="O777" s="280"/>
      <c r="P777" s="280"/>
      <c r="Q777" s="280"/>
      <c r="R777" s="280"/>
      <c r="S777" s="280"/>
      <c r="T777" s="280"/>
      <c r="U777" s="280"/>
      <c r="V777" s="280"/>
      <c r="W777" s="280"/>
      <c r="X777" s="280"/>
      <c r="Y777" s="280"/>
    </row>
    <row r="778" spans="1:25" ht="19.5" customHeight="1" x14ac:dyDescent="0.25">
      <c r="A778" s="280"/>
      <c r="B778" s="281"/>
      <c r="C778" s="280"/>
      <c r="D778" s="280"/>
      <c r="E778" s="280"/>
      <c r="F778" s="280"/>
      <c r="G778" s="280"/>
      <c r="H778" s="280"/>
      <c r="I778" s="280"/>
      <c r="J778" s="280"/>
      <c r="K778" s="280"/>
      <c r="L778" s="280"/>
      <c r="M778" s="280"/>
      <c r="N778" s="280"/>
      <c r="O778" s="280"/>
      <c r="P778" s="280"/>
      <c r="Q778" s="280"/>
      <c r="R778" s="280"/>
      <c r="S778" s="280"/>
      <c r="T778" s="280"/>
      <c r="U778" s="280"/>
      <c r="V778" s="280"/>
      <c r="W778" s="280"/>
      <c r="X778" s="280"/>
      <c r="Y778" s="280"/>
    </row>
    <row r="779" spans="1:25" ht="19.5" customHeight="1" x14ac:dyDescent="0.25">
      <c r="A779" s="280"/>
      <c r="B779" s="281"/>
      <c r="C779" s="280"/>
      <c r="D779" s="280"/>
      <c r="E779" s="280"/>
      <c r="F779" s="280"/>
      <c r="G779" s="280"/>
      <c r="H779" s="280"/>
      <c r="I779" s="280"/>
      <c r="J779" s="280"/>
      <c r="K779" s="280"/>
      <c r="L779" s="280"/>
      <c r="M779" s="280"/>
      <c r="N779" s="280"/>
      <c r="O779" s="280"/>
      <c r="P779" s="280"/>
      <c r="Q779" s="280"/>
      <c r="R779" s="280"/>
      <c r="S779" s="280"/>
      <c r="T779" s="280"/>
      <c r="U779" s="280"/>
      <c r="V779" s="280"/>
      <c r="W779" s="280"/>
      <c r="X779" s="280"/>
      <c r="Y779" s="280"/>
    </row>
    <row r="780" spans="1:25" ht="19.5" customHeight="1" x14ac:dyDescent="0.25">
      <c r="A780" s="280"/>
      <c r="B780" s="281"/>
      <c r="C780" s="280"/>
      <c r="D780" s="280"/>
      <c r="E780" s="280"/>
      <c r="F780" s="280"/>
      <c r="G780" s="280"/>
      <c r="H780" s="280"/>
      <c r="I780" s="280"/>
      <c r="J780" s="280"/>
      <c r="K780" s="280"/>
      <c r="L780" s="280"/>
      <c r="M780" s="280"/>
      <c r="N780" s="280"/>
      <c r="O780" s="280"/>
      <c r="P780" s="280"/>
      <c r="Q780" s="280"/>
      <c r="R780" s="280"/>
      <c r="S780" s="280"/>
      <c r="T780" s="280"/>
      <c r="U780" s="280"/>
      <c r="V780" s="280"/>
      <c r="W780" s="280"/>
      <c r="X780" s="280"/>
      <c r="Y780" s="280"/>
    </row>
    <row r="781" spans="1:25" ht="19.5" customHeight="1" x14ac:dyDescent="0.25">
      <c r="A781" s="280"/>
      <c r="B781" s="281"/>
      <c r="C781" s="280"/>
      <c r="D781" s="280"/>
      <c r="E781" s="280"/>
      <c r="F781" s="280"/>
      <c r="G781" s="280"/>
      <c r="H781" s="280"/>
      <c r="I781" s="280"/>
      <c r="J781" s="280"/>
      <c r="K781" s="280"/>
      <c r="L781" s="280"/>
      <c r="M781" s="280"/>
      <c r="N781" s="280"/>
      <c r="O781" s="280"/>
      <c r="P781" s="280"/>
      <c r="Q781" s="280"/>
      <c r="R781" s="280"/>
      <c r="S781" s="280"/>
      <c r="T781" s="280"/>
      <c r="U781" s="280"/>
      <c r="V781" s="280"/>
      <c r="W781" s="280"/>
      <c r="X781" s="280"/>
      <c r="Y781" s="280"/>
    </row>
    <row r="782" spans="1:25" ht="19.5" customHeight="1" x14ac:dyDescent="0.25">
      <c r="A782" s="280"/>
      <c r="B782" s="281"/>
      <c r="C782" s="280"/>
      <c r="D782" s="280"/>
      <c r="E782" s="280"/>
      <c r="F782" s="280"/>
      <c r="G782" s="280"/>
      <c r="H782" s="280"/>
      <c r="I782" s="280"/>
      <c r="J782" s="280"/>
      <c r="K782" s="280"/>
      <c r="L782" s="280"/>
      <c r="M782" s="280"/>
      <c r="N782" s="280"/>
      <c r="O782" s="280"/>
      <c r="P782" s="280"/>
      <c r="Q782" s="280"/>
      <c r="R782" s="280"/>
      <c r="S782" s="280"/>
      <c r="T782" s="280"/>
      <c r="U782" s="280"/>
      <c r="V782" s="280"/>
      <c r="W782" s="280"/>
      <c r="X782" s="280"/>
      <c r="Y782" s="280"/>
    </row>
    <row r="783" spans="1:25" ht="19.5" customHeight="1" x14ac:dyDescent="0.25">
      <c r="A783" s="280"/>
      <c r="B783" s="281"/>
      <c r="C783" s="280"/>
      <c r="D783" s="280"/>
      <c r="E783" s="280"/>
      <c r="F783" s="280"/>
      <c r="G783" s="280"/>
      <c r="H783" s="280"/>
      <c r="I783" s="280"/>
      <c r="J783" s="280"/>
      <c r="K783" s="280"/>
      <c r="L783" s="280"/>
      <c r="M783" s="280"/>
      <c r="N783" s="280"/>
      <c r="O783" s="280"/>
      <c r="P783" s="280"/>
      <c r="Q783" s="280"/>
      <c r="R783" s="280"/>
      <c r="S783" s="280"/>
      <c r="T783" s="280"/>
      <c r="U783" s="280"/>
      <c r="V783" s="280"/>
      <c r="W783" s="280"/>
      <c r="X783" s="280"/>
      <c r="Y783" s="280"/>
    </row>
    <row r="784" spans="1:25" ht="19.5" customHeight="1" x14ac:dyDescent="0.25">
      <c r="A784" s="280"/>
      <c r="B784" s="281"/>
      <c r="C784" s="280"/>
      <c r="D784" s="280"/>
      <c r="E784" s="280"/>
      <c r="F784" s="280"/>
      <c r="G784" s="280"/>
      <c r="H784" s="280"/>
      <c r="I784" s="280"/>
      <c r="J784" s="280"/>
      <c r="K784" s="280"/>
      <c r="L784" s="280"/>
      <c r="M784" s="280"/>
      <c r="N784" s="280"/>
      <c r="O784" s="280"/>
      <c r="P784" s="280"/>
      <c r="Q784" s="280"/>
      <c r="R784" s="280"/>
      <c r="S784" s="280"/>
      <c r="T784" s="280"/>
      <c r="U784" s="280"/>
      <c r="V784" s="280"/>
      <c r="W784" s="280"/>
      <c r="X784" s="280"/>
      <c r="Y784" s="280"/>
    </row>
    <row r="785" spans="1:25" ht="19.5" customHeight="1" x14ac:dyDescent="0.25">
      <c r="A785" s="280"/>
      <c r="B785" s="281"/>
      <c r="C785" s="280"/>
      <c r="D785" s="280"/>
      <c r="E785" s="280"/>
      <c r="F785" s="280"/>
      <c r="G785" s="280"/>
      <c r="H785" s="280"/>
      <c r="I785" s="280"/>
      <c r="J785" s="280"/>
      <c r="K785" s="280"/>
      <c r="L785" s="280"/>
      <c r="M785" s="280"/>
      <c r="N785" s="280"/>
      <c r="O785" s="280"/>
      <c r="P785" s="280"/>
      <c r="Q785" s="280"/>
      <c r="R785" s="280"/>
      <c r="S785" s="280"/>
      <c r="T785" s="280"/>
      <c r="U785" s="280"/>
      <c r="V785" s="280"/>
      <c r="W785" s="280"/>
      <c r="X785" s="280"/>
      <c r="Y785" s="280"/>
    </row>
    <row r="786" spans="1:25" ht="19.5" customHeight="1" x14ac:dyDescent="0.25">
      <c r="A786" s="280"/>
      <c r="B786" s="281"/>
      <c r="C786" s="280"/>
      <c r="D786" s="280"/>
      <c r="E786" s="280"/>
      <c r="F786" s="280"/>
      <c r="G786" s="280"/>
      <c r="H786" s="280"/>
      <c r="I786" s="280"/>
      <c r="J786" s="280"/>
      <c r="K786" s="280"/>
      <c r="L786" s="280"/>
      <c r="M786" s="280"/>
      <c r="N786" s="280"/>
      <c r="O786" s="280"/>
      <c r="P786" s="280"/>
      <c r="Q786" s="280"/>
      <c r="R786" s="280"/>
      <c r="S786" s="280"/>
      <c r="T786" s="280"/>
      <c r="U786" s="280"/>
      <c r="V786" s="280"/>
      <c r="W786" s="280"/>
      <c r="X786" s="280"/>
      <c r="Y786" s="280"/>
    </row>
    <row r="787" spans="1:25" ht="19.5" customHeight="1" x14ac:dyDescent="0.25">
      <c r="A787" s="280"/>
      <c r="B787" s="281"/>
      <c r="C787" s="280"/>
      <c r="D787" s="280"/>
      <c r="E787" s="280"/>
      <c r="F787" s="280"/>
      <c r="G787" s="280"/>
      <c r="H787" s="280"/>
      <c r="I787" s="280"/>
      <c r="J787" s="280"/>
      <c r="K787" s="280"/>
      <c r="L787" s="280"/>
      <c r="M787" s="280"/>
      <c r="N787" s="280"/>
      <c r="O787" s="280"/>
      <c r="P787" s="280"/>
      <c r="Q787" s="280"/>
      <c r="R787" s="280"/>
      <c r="S787" s="280"/>
      <c r="T787" s="280"/>
      <c r="U787" s="280"/>
      <c r="V787" s="280"/>
      <c r="W787" s="280"/>
      <c r="X787" s="280"/>
      <c r="Y787" s="280"/>
    </row>
    <row r="788" spans="1:25" ht="19.5" customHeight="1" x14ac:dyDescent="0.25">
      <c r="A788" s="280"/>
      <c r="B788" s="281"/>
      <c r="C788" s="280"/>
      <c r="D788" s="280"/>
      <c r="E788" s="280"/>
      <c r="F788" s="280"/>
      <c r="G788" s="280"/>
      <c r="H788" s="280"/>
      <c r="I788" s="280"/>
      <c r="J788" s="280"/>
      <c r="K788" s="280"/>
      <c r="L788" s="280"/>
      <c r="M788" s="280"/>
      <c r="N788" s="280"/>
      <c r="O788" s="280"/>
      <c r="P788" s="280"/>
      <c r="Q788" s="280"/>
      <c r="R788" s="280"/>
      <c r="S788" s="280"/>
      <c r="T788" s="280"/>
      <c r="U788" s="280"/>
      <c r="V788" s="280"/>
      <c r="W788" s="280"/>
      <c r="X788" s="280"/>
      <c r="Y788" s="280"/>
    </row>
    <row r="789" spans="1:25" ht="19.5" customHeight="1" x14ac:dyDescent="0.25">
      <c r="A789" s="280"/>
      <c r="B789" s="281"/>
      <c r="C789" s="280"/>
      <c r="D789" s="280"/>
      <c r="E789" s="280"/>
      <c r="F789" s="280"/>
      <c r="G789" s="280"/>
      <c r="H789" s="280"/>
      <c r="I789" s="280"/>
      <c r="J789" s="280"/>
      <c r="K789" s="280"/>
      <c r="L789" s="280"/>
      <c r="M789" s="280"/>
      <c r="N789" s="280"/>
      <c r="O789" s="280"/>
      <c r="P789" s="280"/>
      <c r="Q789" s="280"/>
      <c r="R789" s="280"/>
      <c r="S789" s="280"/>
      <c r="T789" s="280"/>
      <c r="U789" s="280"/>
      <c r="V789" s="280"/>
      <c r="W789" s="280"/>
      <c r="X789" s="280"/>
      <c r="Y789" s="280"/>
    </row>
    <row r="790" spans="1:25" ht="19.5" customHeight="1" x14ac:dyDescent="0.25">
      <c r="A790" s="280"/>
      <c r="B790" s="281"/>
      <c r="C790" s="280"/>
      <c r="D790" s="280"/>
      <c r="E790" s="280"/>
      <c r="F790" s="280"/>
      <c r="G790" s="280"/>
      <c r="H790" s="280"/>
      <c r="I790" s="280"/>
      <c r="J790" s="280"/>
      <c r="K790" s="280"/>
      <c r="L790" s="280"/>
      <c r="M790" s="280"/>
      <c r="N790" s="280"/>
      <c r="O790" s="280"/>
      <c r="P790" s="280"/>
      <c r="Q790" s="280"/>
      <c r="R790" s="280"/>
      <c r="S790" s="280"/>
      <c r="T790" s="280"/>
      <c r="U790" s="280"/>
      <c r="V790" s="280"/>
      <c r="W790" s="280"/>
      <c r="X790" s="280"/>
      <c r="Y790" s="280"/>
    </row>
    <row r="791" spans="1:25" ht="19.5" customHeight="1" x14ac:dyDescent="0.25">
      <c r="A791" s="280"/>
      <c r="B791" s="281"/>
      <c r="C791" s="280"/>
      <c r="D791" s="280"/>
      <c r="E791" s="280"/>
      <c r="F791" s="280"/>
      <c r="G791" s="280"/>
      <c r="H791" s="280"/>
      <c r="I791" s="280"/>
      <c r="J791" s="280"/>
      <c r="K791" s="280"/>
      <c r="L791" s="280"/>
      <c r="M791" s="280"/>
      <c r="N791" s="280"/>
      <c r="O791" s="280"/>
      <c r="P791" s="280"/>
      <c r="Q791" s="280"/>
      <c r="R791" s="280"/>
      <c r="S791" s="280"/>
      <c r="T791" s="280"/>
      <c r="U791" s="280"/>
      <c r="V791" s="280"/>
      <c r="W791" s="280"/>
      <c r="X791" s="280"/>
      <c r="Y791" s="280"/>
    </row>
    <row r="792" spans="1:25" ht="19.5" customHeight="1" x14ac:dyDescent="0.25">
      <c r="A792" s="280"/>
      <c r="B792" s="281"/>
      <c r="C792" s="280"/>
      <c r="D792" s="280"/>
      <c r="E792" s="280"/>
      <c r="F792" s="280"/>
      <c r="G792" s="280"/>
      <c r="H792" s="280"/>
      <c r="I792" s="280"/>
      <c r="J792" s="280"/>
      <c r="K792" s="280"/>
      <c r="L792" s="280"/>
      <c r="M792" s="280"/>
      <c r="N792" s="280"/>
      <c r="O792" s="280"/>
      <c r="P792" s="280"/>
      <c r="Q792" s="280"/>
      <c r="R792" s="280"/>
      <c r="S792" s="280"/>
      <c r="T792" s="280"/>
      <c r="U792" s="280"/>
      <c r="V792" s="280"/>
      <c r="W792" s="280"/>
      <c r="X792" s="280"/>
      <c r="Y792" s="280"/>
    </row>
    <row r="793" spans="1:25" ht="19.5" customHeight="1" x14ac:dyDescent="0.25">
      <c r="A793" s="280"/>
      <c r="B793" s="281"/>
      <c r="C793" s="280"/>
      <c r="D793" s="280"/>
      <c r="E793" s="280"/>
      <c r="F793" s="280"/>
      <c r="G793" s="280"/>
      <c r="H793" s="280"/>
      <c r="I793" s="280"/>
      <c r="J793" s="280"/>
      <c r="K793" s="280"/>
      <c r="L793" s="280"/>
      <c r="M793" s="280"/>
      <c r="N793" s="280"/>
      <c r="O793" s="280"/>
      <c r="P793" s="280"/>
      <c r="Q793" s="280"/>
      <c r="R793" s="280"/>
      <c r="S793" s="280"/>
      <c r="T793" s="280"/>
      <c r="U793" s="280"/>
      <c r="V793" s="280"/>
      <c r="W793" s="280"/>
      <c r="X793" s="280"/>
      <c r="Y793" s="280"/>
    </row>
    <row r="794" spans="1:25" ht="19.5" customHeight="1" x14ac:dyDescent="0.25">
      <c r="A794" s="280"/>
      <c r="B794" s="281"/>
      <c r="C794" s="280"/>
      <c r="D794" s="280"/>
      <c r="E794" s="280"/>
      <c r="F794" s="280"/>
      <c r="G794" s="280"/>
      <c r="H794" s="280"/>
      <c r="I794" s="280"/>
      <c r="J794" s="280"/>
      <c r="K794" s="280"/>
      <c r="L794" s="280"/>
      <c r="M794" s="280"/>
      <c r="N794" s="280"/>
      <c r="O794" s="280"/>
      <c r="P794" s="280"/>
      <c r="Q794" s="280"/>
      <c r="R794" s="280"/>
      <c r="S794" s="280"/>
      <c r="T794" s="280"/>
      <c r="U794" s="280"/>
      <c r="V794" s="280"/>
      <c r="W794" s="280"/>
      <c r="X794" s="280"/>
      <c r="Y794" s="280"/>
    </row>
    <row r="795" spans="1:25" ht="19.5" customHeight="1" x14ac:dyDescent="0.25">
      <c r="A795" s="280"/>
      <c r="B795" s="281"/>
      <c r="C795" s="280"/>
      <c r="D795" s="280"/>
      <c r="E795" s="280"/>
      <c r="F795" s="280"/>
      <c r="G795" s="280"/>
      <c r="H795" s="280"/>
      <c r="I795" s="280"/>
      <c r="J795" s="280"/>
      <c r="K795" s="280"/>
      <c r="L795" s="280"/>
      <c r="M795" s="280"/>
      <c r="N795" s="280"/>
      <c r="O795" s="280"/>
      <c r="P795" s="280"/>
      <c r="Q795" s="280"/>
      <c r="R795" s="280"/>
      <c r="S795" s="280"/>
      <c r="T795" s="280"/>
      <c r="U795" s="280"/>
      <c r="V795" s="280"/>
      <c r="W795" s="280"/>
      <c r="X795" s="280"/>
      <c r="Y795" s="280"/>
    </row>
    <row r="796" spans="1:25" ht="19.5" customHeight="1" x14ac:dyDescent="0.25">
      <c r="A796" s="280"/>
      <c r="B796" s="281"/>
      <c r="C796" s="280"/>
      <c r="D796" s="280"/>
      <c r="E796" s="280"/>
      <c r="F796" s="280"/>
      <c r="G796" s="280"/>
      <c r="H796" s="280"/>
      <c r="I796" s="280"/>
      <c r="J796" s="280"/>
      <c r="K796" s="280"/>
      <c r="L796" s="280"/>
      <c r="M796" s="280"/>
      <c r="N796" s="280"/>
      <c r="O796" s="280"/>
      <c r="P796" s="280"/>
      <c r="Q796" s="280"/>
      <c r="R796" s="280"/>
      <c r="S796" s="280"/>
      <c r="T796" s="280"/>
      <c r="U796" s="280"/>
      <c r="V796" s="280"/>
      <c r="W796" s="280"/>
      <c r="X796" s="280"/>
      <c r="Y796" s="280"/>
    </row>
    <row r="797" spans="1:25" ht="19.5" customHeight="1" x14ac:dyDescent="0.25">
      <c r="A797" s="280"/>
      <c r="B797" s="281"/>
      <c r="C797" s="280"/>
      <c r="D797" s="280"/>
      <c r="E797" s="280"/>
      <c r="F797" s="280"/>
      <c r="G797" s="280"/>
      <c r="H797" s="280"/>
      <c r="I797" s="280"/>
      <c r="J797" s="280"/>
      <c r="K797" s="280"/>
      <c r="L797" s="280"/>
      <c r="M797" s="280"/>
      <c r="N797" s="280"/>
      <c r="O797" s="280"/>
      <c r="P797" s="280"/>
      <c r="Q797" s="280"/>
      <c r="R797" s="280"/>
      <c r="S797" s="280"/>
      <c r="T797" s="280"/>
      <c r="U797" s="280"/>
      <c r="V797" s="280"/>
      <c r="W797" s="280"/>
      <c r="X797" s="280"/>
      <c r="Y797" s="280"/>
    </row>
    <row r="798" spans="1:25" ht="19.5" customHeight="1" x14ac:dyDescent="0.25">
      <c r="A798" s="280"/>
      <c r="B798" s="281"/>
      <c r="C798" s="280"/>
      <c r="D798" s="280"/>
      <c r="E798" s="280"/>
      <c r="F798" s="280"/>
      <c r="G798" s="280"/>
      <c r="H798" s="280"/>
      <c r="I798" s="280"/>
      <c r="J798" s="280"/>
      <c r="K798" s="280"/>
      <c r="L798" s="280"/>
      <c r="M798" s="280"/>
      <c r="N798" s="280"/>
      <c r="O798" s="280"/>
      <c r="P798" s="280"/>
      <c r="Q798" s="280"/>
      <c r="R798" s="280"/>
      <c r="S798" s="280"/>
      <c r="T798" s="280"/>
      <c r="U798" s="280"/>
      <c r="V798" s="280"/>
      <c r="W798" s="280"/>
      <c r="X798" s="280"/>
      <c r="Y798" s="280"/>
    </row>
    <row r="799" spans="1:25" ht="19.5" customHeight="1" x14ac:dyDescent="0.25">
      <c r="A799" s="280"/>
      <c r="B799" s="281"/>
      <c r="C799" s="280"/>
      <c r="D799" s="280"/>
      <c r="E799" s="280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</row>
    <row r="800" spans="1:25" ht="19.5" customHeight="1" x14ac:dyDescent="0.25">
      <c r="A800" s="280"/>
      <c r="B800" s="281"/>
      <c r="C800" s="280"/>
      <c r="D800" s="280"/>
      <c r="E800" s="280"/>
      <c r="F800" s="280"/>
      <c r="G800" s="2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</row>
    <row r="801" spans="1:25" ht="19.5" customHeight="1" x14ac:dyDescent="0.25">
      <c r="A801" s="280"/>
      <c r="B801" s="281"/>
      <c r="C801" s="280"/>
      <c r="D801" s="280"/>
      <c r="E801" s="280"/>
      <c r="F801" s="280"/>
      <c r="G801" s="280"/>
      <c r="H801" s="280"/>
      <c r="I801" s="280"/>
      <c r="J801" s="280"/>
      <c r="K801" s="280"/>
      <c r="L801" s="280"/>
      <c r="M801" s="280"/>
      <c r="N801" s="280"/>
      <c r="O801" s="280"/>
      <c r="P801" s="280"/>
      <c r="Q801" s="280"/>
      <c r="R801" s="280"/>
      <c r="S801" s="280"/>
      <c r="T801" s="280"/>
      <c r="U801" s="280"/>
      <c r="V801" s="280"/>
      <c r="W801" s="280"/>
      <c r="X801" s="280"/>
      <c r="Y801" s="280"/>
    </row>
    <row r="802" spans="1:25" ht="19.5" customHeight="1" x14ac:dyDescent="0.25">
      <c r="A802" s="280"/>
      <c r="B802" s="281"/>
      <c r="C802" s="280"/>
      <c r="D802" s="280"/>
      <c r="E802" s="280"/>
      <c r="F802" s="280"/>
      <c r="G802" s="280"/>
      <c r="H802" s="280"/>
      <c r="I802" s="280"/>
      <c r="J802" s="280"/>
      <c r="K802" s="280"/>
      <c r="L802" s="280"/>
      <c r="M802" s="280"/>
      <c r="N802" s="280"/>
      <c r="O802" s="280"/>
      <c r="P802" s="280"/>
      <c r="Q802" s="280"/>
      <c r="R802" s="280"/>
      <c r="S802" s="280"/>
      <c r="T802" s="280"/>
      <c r="U802" s="280"/>
      <c r="V802" s="280"/>
      <c r="W802" s="280"/>
      <c r="X802" s="280"/>
      <c r="Y802" s="280"/>
    </row>
    <row r="803" spans="1:25" ht="19.5" customHeight="1" x14ac:dyDescent="0.25">
      <c r="A803" s="280"/>
      <c r="B803" s="281"/>
      <c r="C803" s="280"/>
      <c r="D803" s="280"/>
      <c r="E803" s="280"/>
      <c r="F803" s="280"/>
      <c r="G803" s="280"/>
      <c r="H803" s="280"/>
      <c r="I803" s="280"/>
      <c r="J803" s="280"/>
      <c r="K803" s="280"/>
      <c r="L803" s="280"/>
      <c r="M803" s="280"/>
      <c r="N803" s="280"/>
      <c r="O803" s="280"/>
      <c r="P803" s="280"/>
      <c r="Q803" s="280"/>
      <c r="R803" s="280"/>
      <c r="S803" s="280"/>
      <c r="T803" s="280"/>
      <c r="U803" s="280"/>
      <c r="V803" s="280"/>
      <c r="W803" s="280"/>
      <c r="X803" s="280"/>
      <c r="Y803" s="280"/>
    </row>
    <row r="804" spans="1:25" ht="19.5" customHeight="1" x14ac:dyDescent="0.25">
      <c r="A804" s="280"/>
      <c r="B804" s="281"/>
      <c r="C804" s="280"/>
      <c r="D804" s="280"/>
      <c r="E804" s="280"/>
      <c r="F804" s="280"/>
      <c r="G804" s="280"/>
      <c r="H804" s="280"/>
      <c r="I804" s="280"/>
      <c r="J804" s="280"/>
      <c r="K804" s="280"/>
      <c r="L804" s="280"/>
      <c r="M804" s="280"/>
      <c r="N804" s="280"/>
      <c r="O804" s="280"/>
      <c r="P804" s="280"/>
      <c r="Q804" s="280"/>
      <c r="R804" s="280"/>
      <c r="S804" s="280"/>
      <c r="T804" s="280"/>
      <c r="U804" s="280"/>
      <c r="V804" s="280"/>
      <c r="W804" s="280"/>
      <c r="X804" s="280"/>
      <c r="Y804" s="280"/>
    </row>
    <row r="805" spans="1:25" ht="19.5" customHeight="1" x14ac:dyDescent="0.25">
      <c r="A805" s="280"/>
      <c r="B805" s="281"/>
      <c r="C805" s="280"/>
      <c r="D805" s="280"/>
      <c r="E805" s="280"/>
      <c r="F805" s="280"/>
      <c r="G805" s="280"/>
      <c r="H805" s="280"/>
      <c r="I805" s="280"/>
      <c r="J805" s="280"/>
      <c r="K805" s="280"/>
      <c r="L805" s="280"/>
      <c r="M805" s="280"/>
      <c r="N805" s="280"/>
      <c r="O805" s="280"/>
      <c r="P805" s="280"/>
      <c r="Q805" s="280"/>
      <c r="R805" s="280"/>
      <c r="S805" s="280"/>
      <c r="T805" s="280"/>
      <c r="U805" s="280"/>
      <c r="V805" s="280"/>
      <c r="W805" s="280"/>
      <c r="X805" s="280"/>
      <c r="Y805" s="280"/>
    </row>
    <row r="806" spans="1:25" ht="19.5" customHeight="1" x14ac:dyDescent="0.25">
      <c r="A806" s="280"/>
      <c r="B806" s="281"/>
      <c r="C806" s="280"/>
      <c r="D806" s="280"/>
      <c r="E806" s="280"/>
      <c r="F806" s="280"/>
      <c r="G806" s="280"/>
      <c r="H806" s="280"/>
      <c r="I806" s="280"/>
      <c r="J806" s="280"/>
      <c r="K806" s="280"/>
      <c r="L806" s="280"/>
      <c r="M806" s="280"/>
      <c r="N806" s="280"/>
      <c r="O806" s="280"/>
      <c r="P806" s="280"/>
      <c r="Q806" s="280"/>
      <c r="R806" s="280"/>
      <c r="S806" s="280"/>
      <c r="T806" s="280"/>
      <c r="U806" s="280"/>
      <c r="V806" s="280"/>
      <c r="W806" s="280"/>
      <c r="X806" s="280"/>
      <c r="Y806" s="280"/>
    </row>
    <row r="807" spans="1:25" ht="19.5" customHeight="1" x14ac:dyDescent="0.25">
      <c r="A807" s="280"/>
      <c r="B807" s="281"/>
      <c r="C807" s="280"/>
      <c r="D807" s="280"/>
      <c r="E807" s="280"/>
      <c r="F807" s="280"/>
      <c r="G807" s="280"/>
      <c r="H807" s="280"/>
      <c r="I807" s="280"/>
      <c r="J807" s="280"/>
      <c r="K807" s="280"/>
      <c r="L807" s="280"/>
      <c r="M807" s="280"/>
      <c r="N807" s="280"/>
      <c r="O807" s="280"/>
      <c r="P807" s="280"/>
      <c r="Q807" s="280"/>
      <c r="R807" s="280"/>
      <c r="S807" s="280"/>
      <c r="T807" s="280"/>
      <c r="U807" s="280"/>
      <c r="V807" s="280"/>
      <c r="W807" s="280"/>
      <c r="X807" s="280"/>
      <c r="Y807" s="280"/>
    </row>
    <row r="808" spans="1:25" ht="19.5" customHeight="1" x14ac:dyDescent="0.25">
      <c r="A808" s="280"/>
      <c r="B808" s="281"/>
      <c r="C808" s="280"/>
      <c r="D808" s="280"/>
      <c r="E808" s="280"/>
      <c r="F808" s="280"/>
      <c r="G808" s="280"/>
      <c r="H808" s="280"/>
      <c r="I808" s="280"/>
      <c r="J808" s="280"/>
      <c r="K808" s="280"/>
      <c r="L808" s="280"/>
      <c r="M808" s="280"/>
      <c r="N808" s="280"/>
      <c r="O808" s="280"/>
      <c r="P808" s="280"/>
      <c r="Q808" s="280"/>
      <c r="R808" s="280"/>
      <c r="S808" s="280"/>
      <c r="T808" s="280"/>
      <c r="U808" s="280"/>
      <c r="V808" s="280"/>
      <c r="W808" s="280"/>
      <c r="X808" s="280"/>
      <c r="Y808" s="280"/>
    </row>
    <row r="809" spans="1:25" ht="19.5" customHeight="1" x14ac:dyDescent="0.25">
      <c r="A809" s="280"/>
      <c r="B809" s="281"/>
      <c r="C809" s="280"/>
      <c r="D809" s="280"/>
      <c r="E809" s="280"/>
      <c r="F809" s="280"/>
      <c r="G809" s="280"/>
      <c r="H809" s="280"/>
      <c r="I809" s="280"/>
      <c r="J809" s="280"/>
      <c r="K809" s="280"/>
      <c r="L809" s="280"/>
      <c r="M809" s="280"/>
      <c r="N809" s="280"/>
      <c r="O809" s="280"/>
      <c r="P809" s="280"/>
      <c r="Q809" s="280"/>
      <c r="R809" s="280"/>
      <c r="S809" s="280"/>
      <c r="T809" s="280"/>
      <c r="U809" s="280"/>
      <c r="V809" s="280"/>
      <c r="W809" s="280"/>
      <c r="X809" s="280"/>
      <c r="Y809" s="280"/>
    </row>
    <row r="810" spans="1:25" ht="19.5" customHeight="1" x14ac:dyDescent="0.25">
      <c r="A810" s="280"/>
      <c r="B810" s="281"/>
      <c r="C810" s="280"/>
      <c r="D810" s="280"/>
      <c r="E810" s="280"/>
      <c r="F810" s="280"/>
      <c r="G810" s="280"/>
      <c r="H810" s="280"/>
      <c r="I810" s="280"/>
      <c r="J810" s="280"/>
      <c r="K810" s="280"/>
      <c r="L810" s="280"/>
      <c r="M810" s="280"/>
      <c r="N810" s="280"/>
      <c r="O810" s="280"/>
      <c r="P810" s="280"/>
      <c r="Q810" s="280"/>
      <c r="R810" s="280"/>
      <c r="S810" s="280"/>
      <c r="T810" s="280"/>
      <c r="U810" s="280"/>
      <c r="V810" s="280"/>
      <c r="W810" s="280"/>
      <c r="X810" s="280"/>
      <c r="Y810" s="280"/>
    </row>
    <row r="811" spans="1:25" ht="19.5" customHeight="1" x14ac:dyDescent="0.25">
      <c r="A811" s="280"/>
      <c r="B811" s="281"/>
      <c r="C811" s="280"/>
      <c r="D811" s="280"/>
      <c r="E811" s="280"/>
      <c r="F811" s="280"/>
      <c r="G811" s="280"/>
      <c r="H811" s="280"/>
      <c r="I811" s="280"/>
      <c r="J811" s="280"/>
      <c r="K811" s="280"/>
      <c r="L811" s="280"/>
      <c r="M811" s="280"/>
      <c r="N811" s="280"/>
      <c r="O811" s="280"/>
      <c r="P811" s="280"/>
      <c r="Q811" s="280"/>
      <c r="R811" s="280"/>
      <c r="S811" s="280"/>
      <c r="T811" s="280"/>
      <c r="U811" s="280"/>
      <c r="V811" s="280"/>
      <c r="W811" s="280"/>
      <c r="X811" s="280"/>
      <c r="Y811" s="280"/>
    </row>
    <row r="812" spans="1:25" ht="19.5" customHeight="1" x14ac:dyDescent="0.25">
      <c r="A812" s="280"/>
      <c r="B812" s="281"/>
      <c r="C812" s="280"/>
      <c r="D812" s="280"/>
      <c r="E812" s="280"/>
      <c r="F812" s="280"/>
      <c r="G812" s="280"/>
      <c r="H812" s="280"/>
      <c r="I812" s="280"/>
      <c r="J812" s="280"/>
      <c r="K812" s="280"/>
      <c r="L812" s="280"/>
      <c r="M812" s="280"/>
      <c r="N812" s="280"/>
      <c r="O812" s="280"/>
      <c r="P812" s="280"/>
      <c r="Q812" s="280"/>
      <c r="R812" s="280"/>
      <c r="S812" s="280"/>
      <c r="T812" s="280"/>
      <c r="U812" s="280"/>
      <c r="V812" s="280"/>
      <c r="W812" s="280"/>
      <c r="X812" s="280"/>
      <c r="Y812" s="280"/>
    </row>
    <row r="813" spans="1:25" ht="19.5" customHeight="1" x14ac:dyDescent="0.25">
      <c r="A813" s="280"/>
      <c r="B813" s="281"/>
      <c r="C813" s="280"/>
      <c r="D813" s="280"/>
      <c r="E813" s="280"/>
      <c r="F813" s="280"/>
      <c r="G813" s="280"/>
      <c r="H813" s="280"/>
      <c r="I813" s="280"/>
      <c r="J813" s="280"/>
      <c r="K813" s="280"/>
      <c r="L813" s="280"/>
      <c r="M813" s="280"/>
      <c r="N813" s="280"/>
      <c r="O813" s="280"/>
      <c r="P813" s="280"/>
      <c r="Q813" s="280"/>
      <c r="R813" s="280"/>
      <c r="S813" s="280"/>
      <c r="T813" s="280"/>
      <c r="U813" s="280"/>
      <c r="V813" s="280"/>
      <c r="W813" s="280"/>
      <c r="X813" s="280"/>
      <c r="Y813" s="280"/>
    </row>
    <row r="814" spans="1:25" ht="19.5" customHeight="1" x14ac:dyDescent="0.25">
      <c r="A814" s="280"/>
      <c r="B814" s="281"/>
      <c r="C814" s="280"/>
      <c r="D814" s="280"/>
      <c r="E814" s="280"/>
      <c r="F814" s="280"/>
      <c r="G814" s="280"/>
      <c r="H814" s="280"/>
      <c r="I814" s="280"/>
      <c r="J814" s="280"/>
      <c r="K814" s="280"/>
      <c r="L814" s="280"/>
      <c r="M814" s="280"/>
      <c r="N814" s="280"/>
      <c r="O814" s="280"/>
      <c r="P814" s="280"/>
      <c r="Q814" s="280"/>
      <c r="R814" s="280"/>
      <c r="S814" s="280"/>
      <c r="T814" s="280"/>
      <c r="U814" s="280"/>
      <c r="V814" s="280"/>
      <c r="W814" s="280"/>
      <c r="X814" s="280"/>
      <c r="Y814" s="280"/>
    </row>
    <row r="815" spans="1:25" ht="19.5" customHeight="1" x14ac:dyDescent="0.25">
      <c r="A815" s="280"/>
      <c r="B815" s="281"/>
      <c r="C815" s="280"/>
      <c r="D815" s="280"/>
      <c r="E815" s="280"/>
      <c r="F815" s="280"/>
      <c r="G815" s="280"/>
      <c r="H815" s="280"/>
      <c r="I815" s="280"/>
      <c r="J815" s="280"/>
      <c r="K815" s="280"/>
      <c r="L815" s="280"/>
      <c r="M815" s="280"/>
      <c r="N815" s="280"/>
      <c r="O815" s="280"/>
      <c r="P815" s="280"/>
      <c r="Q815" s="280"/>
      <c r="R815" s="280"/>
      <c r="S815" s="280"/>
      <c r="T815" s="280"/>
      <c r="U815" s="280"/>
      <c r="V815" s="280"/>
      <c r="W815" s="280"/>
      <c r="X815" s="280"/>
      <c r="Y815" s="280"/>
    </row>
    <row r="816" spans="1:25" ht="19.5" customHeight="1" x14ac:dyDescent="0.25">
      <c r="A816" s="280"/>
      <c r="B816" s="281"/>
      <c r="C816" s="280"/>
      <c r="D816" s="280"/>
      <c r="E816" s="280"/>
      <c r="F816" s="280"/>
      <c r="G816" s="280"/>
      <c r="H816" s="280"/>
      <c r="I816" s="280"/>
      <c r="J816" s="280"/>
      <c r="K816" s="280"/>
      <c r="L816" s="280"/>
      <c r="M816" s="280"/>
      <c r="N816" s="280"/>
      <c r="O816" s="280"/>
      <c r="P816" s="280"/>
      <c r="Q816" s="280"/>
      <c r="R816" s="280"/>
      <c r="S816" s="280"/>
      <c r="T816" s="280"/>
      <c r="U816" s="280"/>
      <c r="V816" s="280"/>
      <c r="W816" s="280"/>
      <c r="X816" s="280"/>
      <c r="Y816" s="280"/>
    </row>
    <row r="817" spans="1:25" ht="19.5" customHeight="1" x14ac:dyDescent="0.25">
      <c r="A817" s="280"/>
      <c r="B817" s="281"/>
      <c r="C817" s="280"/>
      <c r="D817" s="280"/>
      <c r="E817" s="280"/>
      <c r="F817" s="280"/>
      <c r="G817" s="280"/>
      <c r="H817" s="280"/>
      <c r="I817" s="280"/>
      <c r="J817" s="280"/>
      <c r="K817" s="280"/>
      <c r="L817" s="280"/>
      <c r="M817" s="280"/>
      <c r="N817" s="280"/>
      <c r="O817" s="280"/>
      <c r="P817" s="280"/>
      <c r="Q817" s="280"/>
      <c r="R817" s="280"/>
      <c r="S817" s="280"/>
      <c r="T817" s="280"/>
      <c r="U817" s="280"/>
      <c r="V817" s="280"/>
      <c r="W817" s="280"/>
      <c r="X817" s="280"/>
      <c r="Y817" s="280"/>
    </row>
    <row r="818" spans="1:25" ht="19.5" customHeight="1" x14ac:dyDescent="0.25">
      <c r="A818" s="280"/>
      <c r="B818" s="281"/>
      <c r="C818" s="280"/>
      <c r="D818" s="280"/>
      <c r="E818" s="280"/>
      <c r="F818" s="280"/>
      <c r="G818" s="280"/>
      <c r="H818" s="280"/>
      <c r="I818" s="280"/>
      <c r="J818" s="280"/>
      <c r="K818" s="280"/>
      <c r="L818" s="280"/>
      <c r="M818" s="280"/>
      <c r="N818" s="280"/>
      <c r="O818" s="280"/>
      <c r="P818" s="280"/>
      <c r="Q818" s="280"/>
      <c r="R818" s="280"/>
      <c r="S818" s="280"/>
      <c r="T818" s="280"/>
      <c r="U818" s="280"/>
      <c r="V818" s="280"/>
      <c r="W818" s="280"/>
      <c r="X818" s="280"/>
      <c r="Y818" s="280"/>
    </row>
    <row r="819" spans="1:25" ht="19.5" customHeight="1" x14ac:dyDescent="0.25">
      <c r="A819" s="280"/>
      <c r="B819" s="281"/>
      <c r="C819" s="280"/>
      <c r="D819" s="280"/>
      <c r="E819" s="280"/>
      <c r="F819" s="280"/>
      <c r="G819" s="280"/>
      <c r="H819" s="280"/>
      <c r="I819" s="280"/>
      <c r="J819" s="280"/>
      <c r="K819" s="280"/>
      <c r="L819" s="280"/>
      <c r="M819" s="280"/>
      <c r="N819" s="280"/>
      <c r="O819" s="280"/>
      <c r="P819" s="280"/>
      <c r="Q819" s="280"/>
      <c r="R819" s="280"/>
      <c r="S819" s="280"/>
      <c r="T819" s="280"/>
      <c r="U819" s="280"/>
      <c r="V819" s="280"/>
      <c r="W819" s="280"/>
      <c r="X819" s="280"/>
      <c r="Y819" s="280"/>
    </row>
    <row r="820" spans="1:25" ht="19.5" customHeight="1" x14ac:dyDescent="0.25">
      <c r="A820" s="280"/>
      <c r="B820" s="281"/>
      <c r="C820" s="280"/>
      <c r="D820" s="280"/>
      <c r="E820" s="280"/>
      <c r="F820" s="280"/>
      <c r="G820" s="280"/>
      <c r="H820" s="280"/>
      <c r="I820" s="280"/>
      <c r="J820" s="280"/>
      <c r="K820" s="280"/>
      <c r="L820" s="280"/>
      <c r="M820" s="280"/>
      <c r="N820" s="280"/>
      <c r="O820" s="280"/>
      <c r="P820" s="280"/>
      <c r="Q820" s="280"/>
      <c r="R820" s="280"/>
      <c r="S820" s="280"/>
      <c r="T820" s="280"/>
      <c r="U820" s="280"/>
      <c r="V820" s="280"/>
      <c r="W820" s="280"/>
      <c r="X820" s="280"/>
      <c r="Y820" s="280"/>
    </row>
    <row r="821" spans="1:25" ht="19.5" customHeight="1" x14ac:dyDescent="0.25">
      <c r="A821" s="280"/>
      <c r="B821" s="281"/>
      <c r="C821" s="280"/>
      <c r="D821" s="280"/>
      <c r="E821" s="280"/>
      <c r="F821" s="280"/>
      <c r="G821" s="280"/>
      <c r="H821" s="280"/>
      <c r="I821" s="280"/>
      <c r="J821" s="280"/>
      <c r="K821" s="280"/>
      <c r="L821" s="280"/>
      <c r="M821" s="280"/>
      <c r="N821" s="280"/>
      <c r="O821" s="280"/>
      <c r="P821" s="280"/>
      <c r="Q821" s="280"/>
      <c r="R821" s="280"/>
      <c r="S821" s="280"/>
      <c r="T821" s="280"/>
      <c r="U821" s="280"/>
      <c r="V821" s="280"/>
      <c r="W821" s="280"/>
      <c r="X821" s="280"/>
      <c r="Y821" s="280"/>
    </row>
    <row r="822" spans="1:25" ht="19.5" customHeight="1" x14ac:dyDescent="0.25">
      <c r="A822" s="280"/>
      <c r="B822" s="281"/>
      <c r="C822" s="280"/>
      <c r="D822" s="280"/>
      <c r="E822" s="280"/>
      <c r="F822" s="280"/>
      <c r="G822" s="280"/>
      <c r="H822" s="280"/>
      <c r="I822" s="280"/>
      <c r="J822" s="280"/>
      <c r="K822" s="280"/>
      <c r="L822" s="280"/>
      <c r="M822" s="280"/>
      <c r="N822" s="280"/>
      <c r="O822" s="280"/>
      <c r="P822" s="280"/>
      <c r="Q822" s="280"/>
      <c r="R822" s="280"/>
      <c r="S822" s="280"/>
      <c r="T822" s="280"/>
      <c r="U822" s="280"/>
      <c r="V822" s="280"/>
      <c r="W822" s="280"/>
      <c r="X822" s="280"/>
      <c r="Y822" s="280"/>
    </row>
    <row r="823" spans="1:25" ht="19.5" customHeight="1" x14ac:dyDescent="0.25">
      <c r="A823" s="280"/>
      <c r="B823" s="281"/>
      <c r="C823" s="280"/>
      <c r="D823" s="280"/>
      <c r="E823" s="280"/>
      <c r="F823" s="280"/>
      <c r="G823" s="280"/>
      <c r="H823" s="280"/>
      <c r="I823" s="280"/>
      <c r="J823" s="280"/>
      <c r="K823" s="280"/>
      <c r="L823" s="280"/>
      <c r="M823" s="280"/>
      <c r="N823" s="280"/>
      <c r="O823" s="280"/>
      <c r="P823" s="280"/>
      <c r="Q823" s="280"/>
      <c r="R823" s="280"/>
      <c r="S823" s="280"/>
      <c r="T823" s="280"/>
      <c r="U823" s="280"/>
      <c r="V823" s="280"/>
      <c r="W823" s="280"/>
      <c r="X823" s="280"/>
      <c r="Y823" s="280"/>
    </row>
    <row r="824" spans="1:25" ht="19.5" customHeight="1" x14ac:dyDescent="0.25">
      <c r="A824" s="280"/>
      <c r="B824" s="281"/>
      <c r="C824" s="280"/>
      <c r="D824" s="280"/>
      <c r="E824" s="280"/>
      <c r="F824" s="280"/>
      <c r="G824" s="280"/>
      <c r="H824" s="280"/>
      <c r="I824" s="280"/>
      <c r="J824" s="280"/>
      <c r="K824" s="280"/>
      <c r="L824" s="280"/>
      <c r="M824" s="280"/>
      <c r="N824" s="280"/>
      <c r="O824" s="280"/>
      <c r="P824" s="280"/>
      <c r="Q824" s="280"/>
      <c r="R824" s="280"/>
      <c r="S824" s="280"/>
      <c r="T824" s="280"/>
      <c r="U824" s="280"/>
      <c r="V824" s="280"/>
      <c r="W824" s="280"/>
      <c r="X824" s="280"/>
      <c r="Y824" s="280"/>
    </row>
    <row r="825" spans="1:25" ht="19.5" customHeight="1" x14ac:dyDescent="0.25">
      <c r="A825" s="280"/>
      <c r="B825" s="281"/>
      <c r="C825" s="280"/>
      <c r="D825" s="280"/>
      <c r="E825" s="280"/>
      <c r="F825" s="280"/>
      <c r="G825" s="280"/>
      <c r="H825" s="280"/>
      <c r="I825" s="280"/>
      <c r="J825" s="280"/>
      <c r="K825" s="280"/>
      <c r="L825" s="280"/>
      <c r="M825" s="280"/>
      <c r="N825" s="280"/>
      <c r="O825" s="280"/>
      <c r="P825" s="280"/>
      <c r="Q825" s="280"/>
      <c r="R825" s="280"/>
      <c r="S825" s="280"/>
      <c r="T825" s="280"/>
      <c r="U825" s="280"/>
      <c r="V825" s="280"/>
      <c r="W825" s="280"/>
      <c r="X825" s="280"/>
      <c r="Y825" s="280"/>
    </row>
    <row r="826" spans="1:25" ht="19.5" customHeight="1" x14ac:dyDescent="0.25">
      <c r="A826" s="280"/>
      <c r="B826" s="281"/>
      <c r="C826" s="280"/>
      <c r="D826" s="280"/>
      <c r="E826" s="280"/>
      <c r="F826" s="280"/>
      <c r="G826" s="280"/>
      <c r="H826" s="280"/>
      <c r="I826" s="280"/>
      <c r="J826" s="280"/>
      <c r="K826" s="280"/>
      <c r="L826" s="280"/>
      <c r="M826" s="280"/>
      <c r="N826" s="280"/>
      <c r="O826" s="280"/>
      <c r="P826" s="280"/>
      <c r="Q826" s="280"/>
      <c r="R826" s="280"/>
      <c r="S826" s="280"/>
      <c r="T826" s="280"/>
      <c r="U826" s="280"/>
      <c r="V826" s="280"/>
      <c r="W826" s="280"/>
      <c r="X826" s="280"/>
      <c r="Y826" s="280"/>
    </row>
    <row r="827" spans="1:25" ht="19.5" customHeight="1" x14ac:dyDescent="0.25">
      <c r="A827" s="280"/>
      <c r="B827" s="281"/>
      <c r="C827" s="280"/>
      <c r="D827" s="280"/>
      <c r="E827" s="280"/>
      <c r="F827" s="280"/>
      <c r="G827" s="280"/>
      <c r="H827" s="280"/>
      <c r="I827" s="280"/>
      <c r="J827" s="280"/>
      <c r="K827" s="280"/>
      <c r="L827" s="280"/>
      <c r="M827" s="280"/>
      <c r="N827" s="280"/>
      <c r="O827" s="280"/>
      <c r="P827" s="280"/>
      <c r="Q827" s="280"/>
      <c r="R827" s="280"/>
      <c r="S827" s="280"/>
      <c r="T827" s="280"/>
      <c r="U827" s="280"/>
      <c r="V827" s="280"/>
      <c r="W827" s="280"/>
      <c r="X827" s="280"/>
      <c r="Y827" s="280"/>
    </row>
    <row r="828" spans="1:25" ht="19.5" customHeight="1" x14ac:dyDescent="0.25">
      <c r="A828" s="280"/>
      <c r="B828" s="281"/>
      <c r="C828" s="280"/>
      <c r="D828" s="280"/>
      <c r="E828" s="280"/>
      <c r="F828" s="280"/>
      <c r="G828" s="280"/>
      <c r="H828" s="280"/>
      <c r="I828" s="280"/>
      <c r="J828" s="280"/>
      <c r="K828" s="280"/>
      <c r="L828" s="280"/>
      <c r="M828" s="280"/>
      <c r="N828" s="280"/>
      <c r="O828" s="280"/>
      <c r="P828" s="280"/>
      <c r="Q828" s="280"/>
      <c r="R828" s="280"/>
      <c r="S828" s="280"/>
      <c r="T828" s="280"/>
      <c r="U828" s="280"/>
      <c r="V828" s="280"/>
      <c r="W828" s="280"/>
      <c r="X828" s="280"/>
      <c r="Y828" s="280"/>
    </row>
    <row r="829" spans="1:25" ht="19.5" customHeight="1" x14ac:dyDescent="0.25">
      <c r="A829" s="280"/>
      <c r="B829" s="281"/>
      <c r="C829" s="280"/>
      <c r="D829" s="280"/>
      <c r="E829" s="280"/>
      <c r="F829" s="280"/>
      <c r="G829" s="280"/>
      <c r="H829" s="280"/>
      <c r="I829" s="280"/>
      <c r="J829" s="280"/>
      <c r="K829" s="280"/>
      <c r="L829" s="280"/>
      <c r="M829" s="280"/>
      <c r="N829" s="280"/>
      <c r="O829" s="280"/>
      <c r="P829" s="280"/>
      <c r="Q829" s="280"/>
      <c r="R829" s="280"/>
      <c r="S829" s="280"/>
      <c r="T829" s="280"/>
      <c r="U829" s="280"/>
      <c r="V829" s="280"/>
      <c r="W829" s="280"/>
      <c r="X829" s="280"/>
      <c r="Y829" s="280"/>
    </row>
    <row r="830" spans="1:25" ht="19.5" customHeight="1" x14ac:dyDescent="0.25">
      <c r="A830" s="280"/>
      <c r="B830" s="281"/>
      <c r="C830" s="280"/>
      <c r="D830" s="280"/>
      <c r="E830" s="280"/>
      <c r="F830" s="280"/>
      <c r="G830" s="280"/>
      <c r="H830" s="280"/>
      <c r="I830" s="280"/>
      <c r="J830" s="280"/>
      <c r="K830" s="280"/>
      <c r="L830" s="280"/>
      <c r="M830" s="280"/>
      <c r="N830" s="280"/>
      <c r="O830" s="280"/>
      <c r="P830" s="280"/>
      <c r="Q830" s="280"/>
      <c r="R830" s="280"/>
      <c r="S830" s="280"/>
      <c r="T830" s="280"/>
      <c r="U830" s="280"/>
      <c r="V830" s="280"/>
      <c r="W830" s="280"/>
      <c r="X830" s="280"/>
      <c r="Y830" s="280"/>
    </row>
    <row r="831" spans="1:25" ht="19.5" customHeight="1" x14ac:dyDescent="0.25">
      <c r="A831" s="280"/>
      <c r="B831" s="281"/>
      <c r="C831" s="280"/>
      <c r="D831" s="280"/>
      <c r="E831" s="280"/>
      <c r="F831" s="280"/>
      <c r="G831" s="280"/>
      <c r="H831" s="280"/>
      <c r="I831" s="280"/>
      <c r="J831" s="280"/>
      <c r="K831" s="280"/>
      <c r="L831" s="280"/>
      <c r="M831" s="280"/>
      <c r="N831" s="280"/>
      <c r="O831" s="280"/>
      <c r="P831" s="280"/>
      <c r="Q831" s="280"/>
      <c r="R831" s="280"/>
      <c r="S831" s="280"/>
      <c r="T831" s="280"/>
      <c r="U831" s="280"/>
      <c r="V831" s="280"/>
      <c r="W831" s="280"/>
      <c r="X831" s="280"/>
      <c r="Y831" s="280"/>
    </row>
    <row r="832" spans="1:25" ht="19.5" customHeight="1" x14ac:dyDescent="0.25">
      <c r="A832" s="280"/>
      <c r="B832" s="281"/>
      <c r="C832" s="280"/>
      <c r="D832" s="280"/>
      <c r="E832" s="280"/>
      <c r="F832" s="280"/>
      <c r="G832" s="280"/>
      <c r="H832" s="280"/>
      <c r="I832" s="280"/>
      <c r="J832" s="280"/>
      <c r="K832" s="280"/>
      <c r="L832" s="280"/>
      <c r="M832" s="280"/>
      <c r="N832" s="280"/>
      <c r="O832" s="280"/>
      <c r="P832" s="280"/>
      <c r="Q832" s="280"/>
      <c r="R832" s="280"/>
      <c r="S832" s="280"/>
      <c r="T832" s="280"/>
      <c r="U832" s="280"/>
      <c r="V832" s="280"/>
      <c r="W832" s="280"/>
      <c r="X832" s="280"/>
      <c r="Y832" s="280"/>
    </row>
    <row r="833" spans="1:25" ht="19.5" customHeight="1" x14ac:dyDescent="0.25">
      <c r="A833" s="280"/>
      <c r="B833" s="281"/>
      <c r="C833" s="280"/>
      <c r="D833" s="280"/>
      <c r="E833" s="280"/>
      <c r="F833" s="280"/>
      <c r="G833" s="280"/>
      <c r="H833" s="280"/>
      <c r="I833" s="280"/>
      <c r="J833" s="280"/>
      <c r="K833" s="280"/>
      <c r="L833" s="280"/>
      <c r="M833" s="280"/>
      <c r="N833" s="280"/>
      <c r="O833" s="280"/>
      <c r="P833" s="280"/>
      <c r="Q833" s="280"/>
      <c r="R833" s="280"/>
      <c r="S833" s="280"/>
      <c r="T833" s="280"/>
      <c r="U833" s="280"/>
      <c r="V833" s="280"/>
      <c r="W833" s="280"/>
      <c r="X833" s="280"/>
      <c r="Y833" s="280"/>
    </row>
    <row r="834" spans="1:25" ht="19.5" customHeight="1" x14ac:dyDescent="0.25">
      <c r="A834" s="280"/>
      <c r="B834" s="281"/>
      <c r="C834" s="280"/>
      <c r="D834" s="280"/>
      <c r="E834" s="280"/>
      <c r="F834" s="280"/>
      <c r="G834" s="280"/>
      <c r="H834" s="280"/>
      <c r="I834" s="280"/>
      <c r="J834" s="280"/>
      <c r="K834" s="280"/>
      <c r="L834" s="280"/>
      <c r="M834" s="280"/>
      <c r="N834" s="280"/>
      <c r="O834" s="280"/>
      <c r="P834" s="280"/>
      <c r="Q834" s="280"/>
      <c r="R834" s="280"/>
      <c r="S834" s="280"/>
      <c r="T834" s="280"/>
      <c r="U834" s="280"/>
      <c r="V834" s="280"/>
      <c r="W834" s="280"/>
      <c r="X834" s="280"/>
      <c r="Y834" s="280"/>
    </row>
    <row r="835" spans="1:25" ht="19.5" customHeight="1" x14ac:dyDescent="0.25">
      <c r="A835" s="280"/>
      <c r="B835" s="281"/>
      <c r="C835" s="280"/>
      <c r="D835" s="280"/>
      <c r="E835" s="280"/>
      <c r="F835" s="280"/>
      <c r="G835" s="280"/>
      <c r="H835" s="280"/>
      <c r="I835" s="280"/>
      <c r="J835" s="280"/>
      <c r="K835" s="280"/>
      <c r="L835" s="280"/>
      <c r="M835" s="280"/>
      <c r="N835" s="280"/>
      <c r="O835" s="280"/>
      <c r="P835" s="280"/>
      <c r="Q835" s="280"/>
      <c r="R835" s="280"/>
      <c r="S835" s="280"/>
      <c r="T835" s="280"/>
      <c r="U835" s="280"/>
      <c r="V835" s="280"/>
      <c r="W835" s="280"/>
      <c r="X835" s="280"/>
      <c r="Y835" s="280"/>
    </row>
    <row r="836" spans="1:25" ht="19.5" customHeight="1" x14ac:dyDescent="0.25">
      <c r="A836" s="280"/>
      <c r="B836" s="281"/>
      <c r="C836" s="280"/>
      <c r="D836" s="280"/>
      <c r="E836" s="280"/>
      <c r="F836" s="280"/>
      <c r="G836" s="280"/>
      <c r="H836" s="280"/>
      <c r="I836" s="280"/>
      <c r="J836" s="280"/>
      <c r="K836" s="280"/>
      <c r="L836" s="280"/>
      <c r="M836" s="280"/>
      <c r="N836" s="280"/>
      <c r="O836" s="280"/>
      <c r="P836" s="280"/>
      <c r="Q836" s="280"/>
      <c r="R836" s="280"/>
      <c r="S836" s="280"/>
      <c r="T836" s="280"/>
      <c r="U836" s="280"/>
      <c r="V836" s="280"/>
      <c r="W836" s="280"/>
      <c r="X836" s="280"/>
      <c r="Y836" s="280"/>
    </row>
    <row r="837" spans="1:25" ht="19.5" customHeight="1" x14ac:dyDescent="0.25">
      <c r="A837" s="280"/>
      <c r="B837" s="281"/>
      <c r="C837" s="280"/>
      <c r="D837" s="280"/>
      <c r="E837" s="280"/>
      <c r="F837" s="280"/>
      <c r="G837" s="280"/>
      <c r="H837" s="280"/>
      <c r="I837" s="280"/>
      <c r="J837" s="280"/>
      <c r="K837" s="280"/>
      <c r="L837" s="280"/>
      <c r="M837" s="280"/>
      <c r="N837" s="280"/>
      <c r="O837" s="280"/>
      <c r="P837" s="280"/>
      <c r="Q837" s="280"/>
      <c r="R837" s="280"/>
      <c r="S837" s="280"/>
      <c r="T837" s="280"/>
      <c r="U837" s="280"/>
      <c r="V837" s="280"/>
      <c r="W837" s="280"/>
      <c r="X837" s="280"/>
      <c r="Y837" s="280"/>
    </row>
    <row r="838" spans="1:25" ht="19.5" customHeight="1" x14ac:dyDescent="0.25">
      <c r="A838" s="280"/>
      <c r="B838" s="281"/>
      <c r="C838" s="280"/>
      <c r="D838" s="280"/>
      <c r="E838" s="280"/>
      <c r="F838" s="280"/>
      <c r="G838" s="280"/>
      <c r="H838" s="280"/>
      <c r="I838" s="280"/>
      <c r="J838" s="280"/>
      <c r="K838" s="280"/>
      <c r="L838" s="280"/>
      <c r="M838" s="280"/>
      <c r="N838" s="280"/>
      <c r="O838" s="280"/>
      <c r="P838" s="280"/>
      <c r="Q838" s="280"/>
      <c r="R838" s="280"/>
      <c r="S838" s="280"/>
      <c r="T838" s="280"/>
      <c r="U838" s="280"/>
      <c r="V838" s="280"/>
      <c r="W838" s="280"/>
      <c r="X838" s="280"/>
      <c r="Y838" s="280"/>
    </row>
    <row r="839" spans="1:25" ht="19.5" customHeight="1" x14ac:dyDescent="0.25">
      <c r="A839" s="280"/>
      <c r="B839" s="281"/>
      <c r="C839" s="280"/>
      <c r="D839" s="280"/>
      <c r="E839" s="280"/>
      <c r="F839" s="280"/>
      <c r="G839" s="280"/>
      <c r="H839" s="280"/>
      <c r="I839" s="280"/>
      <c r="J839" s="280"/>
      <c r="K839" s="280"/>
      <c r="L839" s="280"/>
      <c r="M839" s="280"/>
      <c r="N839" s="280"/>
      <c r="O839" s="280"/>
      <c r="P839" s="280"/>
      <c r="Q839" s="280"/>
      <c r="R839" s="280"/>
      <c r="S839" s="280"/>
      <c r="T839" s="280"/>
      <c r="U839" s="280"/>
      <c r="V839" s="280"/>
      <c r="W839" s="280"/>
      <c r="X839" s="280"/>
      <c r="Y839" s="280"/>
    </row>
    <row r="840" spans="1:25" ht="19.5" customHeight="1" x14ac:dyDescent="0.25">
      <c r="A840" s="280"/>
      <c r="B840" s="281"/>
      <c r="C840" s="280"/>
      <c r="D840" s="280"/>
      <c r="E840" s="280"/>
      <c r="F840" s="280"/>
      <c r="G840" s="280"/>
      <c r="H840" s="280"/>
      <c r="I840" s="280"/>
      <c r="J840" s="280"/>
      <c r="K840" s="280"/>
      <c r="L840" s="280"/>
      <c r="M840" s="280"/>
      <c r="N840" s="280"/>
      <c r="O840" s="280"/>
      <c r="P840" s="280"/>
      <c r="Q840" s="280"/>
      <c r="R840" s="280"/>
      <c r="S840" s="280"/>
      <c r="T840" s="280"/>
      <c r="U840" s="280"/>
      <c r="V840" s="280"/>
      <c r="W840" s="280"/>
      <c r="X840" s="280"/>
      <c r="Y840" s="280"/>
    </row>
    <row r="841" spans="1:25" ht="19.5" customHeight="1" x14ac:dyDescent="0.25">
      <c r="A841" s="280"/>
      <c r="B841" s="281"/>
      <c r="C841" s="280"/>
      <c r="D841" s="280"/>
      <c r="E841" s="280"/>
      <c r="F841" s="280"/>
      <c r="G841" s="280"/>
      <c r="H841" s="280"/>
      <c r="I841" s="280"/>
      <c r="J841" s="280"/>
      <c r="K841" s="280"/>
      <c r="L841" s="280"/>
      <c r="M841" s="280"/>
      <c r="N841" s="280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</row>
    <row r="842" spans="1:25" ht="19.5" customHeight="1" x14ac:dyDescent="0.25">
      <c r="A842" s="280"/>
      <c r="B842" s="281"/>
      <c r="C842" s="280"/>
      <c r="D842" s="280"/>
      <c r="E842" s="280"/>
      <c r="F842" s="280"/>
      <c r="G842" s="280"/>
      <c r="H842" s="280"/>
      <c r="I842" s="280"/>
      <c r="J842" s="280"/>
      <c r="K842" s="280"/>
      <c r="L842" s="280"/>
      <c r="M842" s="280"/>
      <c r="N842" s="280"/>
      <c r="O842" s="280"/>
      <c r="P842" s="280"/>
      <c r="Q842" s="280"/>
      <c r="R842" s="280"/>
      <c r="S842" s="280"/>
      <c r="T842" s="280"/>
      <c r="U842" s="280"/>
      <c r="V842" s="280"/>
      <c r="W842" s="280"/>
      <c r="X842" s="280"/>
      <c r="Y842" s="280"/>
    </row>
    <row r="843" spans="1:25" ht="19.5" customHeight="1" x14ac:dyDescent="0.25">
      <c r="A843" s="280"/>
      <c r="B843" s="281"/>
      <c r="C843" s="280"/>
      <c r="D843" s="280"/>
      <c r="E843" s="280"/>
      <c r="F843" s="280"/>
      <c r="G843" s="280"/>
      <c r="H843" s="280"/>
      <c r="I843" s="280"/>
      <c r="J843" s="280"/>
      <c r="K843" s="280"/>
      <c r="L843" s="280"/>
      <c r="M843" s="280"/>
      <c r="N843" s="280"/>
      <c r="O843" s="280"/>
      <c r="P843" s="280"/>
      <c r="Q843" s="280"/>
      <c r="R843" s="280"/>
      <c r="S843" s="280"/>
      <c r="T843" s="280"/>
      <c r="U843" s="280"/>
      <c r="V843" s="280"/>
      <c r="W843" s="280"/>
      <c r="X843" s="280"/>
      <c r="Y843" s="280"/>
    </row>
    <row r="844" spans="1:25" ht="19.5" customHeight="1" x14ac:dyDescent="0.25">
      <c r="A844" s="280"/>
      <c r="B844" s="281"/>
      <c r="C844" s="280"/>
      <c r="D844" s="280"/>
      <c r="E844" s="280"/>
      <c r="F844" s="280"/>
      <c r="G844" s="280"/>
      <c r="H844" s="280"/>
      <c r="I844" s="280"/>
      <c r="J844" s="280"/>
      <c r="K844" s="280"/>
      <c r="L844" s="280"/>
      <c r="M844" s="280"/>
      <c r="N844" s="280"/>
      <c r="O844" s="280"/>
      <c r="P844" s="280"/>
      <c r="Q844" s="280"/>
      <c r="R844" s="280"/>
      <c r="S844" s="280"/>
      <c r="T844" s="280"/>
      <c r="U844" s="280"/>
      <c r="V844" s="280"/>
      <c r="W844" s="280"/>
      <c r="X844" s="280"/>
      <c r="Y844" s="280"/>
    </row>
    <row r="845" spans="1:25" ht="19.5" customHeight="1" x14ac:dyDescent="0.25">
      <c r="A845" s="280"/>
      <c r="B845" s="281"/>
      <c r="C845" s="280"/>
      <c r="D845" s="280"/>
      <c r="E845" s="280"/>
      <c r="F845" s="280"/>
      <c r="G845" s="280"/>
      <c r="H845" s="280"/>
      <c r="I845" s="280"/>
      <c r="J845" s="280"/>
      <c r="K845" s="280"/>
      <c r="L845" s="280"/>
      <c r="M845" s="280"/>
      <c r="N845" s="280"/>
      <c r="O845" s="280"/>
      <c r="P845" s="280"/>
      <c r="Q845" s="280"/>
      <c r="R845" s="280"/>
      <c r="S845" s="280"/>
      <c r="T845" s="280"/>
      <c r="U845" s="280"/>
      <c r="V845" s="280"/>
      <c r="W845" s="280"/>
      <c r="X845" s="280"/>
      <c r="Y845" s="280"/>
    </row>
    <row r="846" spans="1:25" ht="19.5" customHeight="1" x14ac:dyDescent="0.25">
      <c r="A846" s="280"/>
      <c r="B846" s="281"/>
      <c r="C846" s="280"/>
      <c r="D846" s="280"/>
      <c r="E846" s="280"/>
      <c r="F846" s="280"/>
      <c r="G846" s="280"/>
      <c r="H846" s="280"/>
      <c r="I846" s="280"/>
      <c r="J846" s="280"/>
      <c r="K846" s="280"/>
      <c r="L846" s="280"/>
      <c r="M846" s="280"/>
      <c r="N846" s="280"/>
      <c r="O846" s="280"/>
      <c r="P846" s="280"/>
      <c r="Q846" s="280"/>
      <c r="R846" s="280"/>
      <c r="S846" s="280"/>
      <c r="T846" s="280"/>
      <c r="U846" s="280"/>
      <c r="V846" s="280"/>
      <c r="W846" s="280"/>
      <c r="X846" s="280"/>
      <c r="Y846" s="280"/>
    </row>
    <row r="847" spans="1:25" ht="19.5" customHeight="1" x14ac:dyDescent="0.25">
      <c r="A847" s="280"/>
      <c r="B847" s="281"/>
      <c r="C847" s="280"/>
      <c r="D847" s="280"/>
      <c r="E847" s="280"/>
      <c r="F847" s="280"/>
      <c r="G847" s="280"/>
      <c r="H847" s="280"/>
      <c r="I847" s="280"/>
      <c r="J847" s="280"/>
      <c r="K847" s="280"/>
      <c r="L847" s="280"/>
      <c r="M847" s="280"/>
      <c r="N847" s="280"/>
      <c r="O847" s="280"/>
      <c r="P847" s="280"/>
      <c r="Q847" s="280"/>
      <c r="R847" s="280"/>
      <c r="S847" s="280"/>
      <c r="T847" s="280"/>
      <c r="U847" s="280"/>
      <c r="V847" s="280"/>
      <c r="W847" s="280"/>
      <c r="X847" s="280"/>
      <c r="Y847" s="280"/>
    </row>
    <row r="848" spans="1:25" ht="19.5" customHeight="1" x14ac:dyDescent="0.25">
      <c r="A848" s="280"/>
      <c r="B848" s="281"/>
      <c r="C848" s="280"/>
      <c r="D848" s="280"/>
      <c r="E848" s="280"/>
      <c r="F848" s="280"/>
      <c r="G848" s="280"/>
      <c r="H848" s="280"/>
      <c r="I848" s="280"/>
      <c r="J848" s="280"/>
      <c r="K848" s="280"/>
      <c r="L848" s="280"/>
      <c r="M848" s="280"/>
      <c r="N848" s="280"/>
      <c r="O848" s="280"/>
      <c r="P848" s="280"/>
      <c r="Q848" s="280"/>
      <c r="R848" s="280"/>
      <c r="S848" s="280"/>
      <c r="T848" s="280"/>
      <c r="U848" s="280"/>
      <c r="V848" s="280"/>
      <c r="W848" s="280"/>
      <c r="X848" s="280"/>
      <c r="Y848" s="280"/>
    </row>
    <row r="849" spans="1:25" ht="19.5" customHeight="1" x14ac:dyDescent="0.25">
      <c r="A849" s="280"/>
      <c r="B849" s="281"/>
      <c r="C849" s="280"/>
      <c r="D849" s="280"/>
      <c r="E849" s="280"/>
      <c r="F849" s="280"/>
      <c r="G849" s="280"/>
      <c r="H849" s="280"/>
      <c r="I849" s="280"/>
      <c r="J849" s="280"/>
      <c r="K849" s="280"/>
      <c r="L849" s="280"/>
      <c r="M849" s="280"/>
      <c r="N849" s="280"/>
      <c r="O849" s="280"/>
      <c r="P849" s="280"/>
      <c r="Q849" s="280"/>
      <c r="R849" s="280"/>
      <c r="S849" s="280"/>
      <c r="T849" s="280"/>
      <c r="U849" s="280"/>
      <c r="V849" s="280"/>
      <c r="W849" s="280"/>
      <c r="X849" s="280"/>
      <c r="Y849" s="280"/>
    </row>
    <row r="850" spans="1:25" ht="19.5" customHeight="1" x14ac:dyDescent="0.25">
      <c r="A850" s="280"/>
      <c r="B850" s="281"/>
      <c r="C850" s="280"/>
      <c r="D850" s="280"/>
      <c r="E850" s="280"/>
      <c r="F850" s="280"/>
      <c r="G850" s="280"/>
      <c r="H850" s="280"/>
      <c r="I850" s="280"/>
      <c r="J850" s="280"/>
      <c r="K850" s="280"/>
      <c r="L850" s="280"/>
      <c r="M850" s="280"/>
      <c r="N850" s="280"/>
      <c r="O850" s="280"/>
      <c r="P850" s="280"/>
      <c r="Q850" s="280"/>
      <c r="R850" s="280"/>
      <c r="S850" s="280"/>
      <c r="T850" s="280"/>
      <c r="U850" s="280"/>
      <c r="V850" s="280"/>
      <c r="W850" s="280"/>
      <c r="X850" s="280"/>
      <c r="Y850" s="280"/>
    </row>
    <row r="851" spans="1:25" ht="19.5" customHeight="1" x14ac:dyDescent="0.25">
      <c r="A851" s="280"/>
      <c r="B851" s="281"/>
      <c r="C851" s="280"/>
      <c r="D851" s="280"/>
      <c r="E851" s="280"/>
      <c r="F851" s="280"/>
      <c r="G851" s="280"/>
      <c r="H851" s="280"/>
      <c r="I851" s="280"/>
      <c r="J851" s="280"/>
      <c r="K851" s="280"/>
      <c r="L851" s="280"/>
      <c r="M851" s="280"/>
      <c r="N851" s="280"/>
      <c r="O851" s="280"/>
      <c r="P851" s="280"/>
      <c r="Q851" s="280"/>
      <c r="R851" s="280"/>
      <c r="S851" s="280"/>
      <c r="T851" s="280"/>
      <c r="U851" s="280"/>
      <c r="V851" s="280"/>
      <c r="W851" s="280"/>
      <c r="X851" s="280"/>
      <c r="Y851" s="280"/>
    </row>
    <row r="852" spans="1:25" ht="19.5" customHeight="1" x14ac:dyDescent="0.25">
      <c r="A852" s="280"/>
      <c r="B852" s="281"/>
      <c r="C852" s="280"/>
      <c r="D852" s="280"/>
      <c r="E852" s="280"/>
      <c r="F852" s="280"/>
      <c r="G852" s="280"/>
      <c r="H852" s="280"/>
      <c r="I852" s="280"/>
      <c r="J852" s="280"/>
      <c r="K852" s="280"/>
      <c r="L852" s="280"/>
      <c r="M852" s="280"/>
      <c r="N852" s="280"/>
      <c r="O852" s="280"/>
      <c r="P852" s="280"/>
      <c r="Q852" s="280"/>
      <c r="R852" s="280"/>
      <c r="S852" s="280"/>
      <c r="T852" s="280"/>
      <c r="U852" s="280"/>
      <c r="V852" s="280"/>
      <c r="W852" s="280"/>
      <c r="X852" s="280"/>
      <c r="Y852" s="280"/>
    </row>
    <row r="853" spans="1:25" ht="19.5" customHeight="1" x14ac:dyDescent="0.25">
      <c r="A853" s="280"/>
      <c r="B853" s="281"/>
      <c r="C853" s="280"/>
      <c r="D853" s="280"/>
      <c r="E853" s="280"/>
      <c r="F853" s="280"/>
      <c r="G853" s="280"/>
      <c r="H853" s="280"/>
      <c r="I853" s="280"/>
      <c r="J853" s="280"/>
      <c r="K853" s="280"/>
      <c r="L853" s="280"/>
      <c r="M853" s="280"/>
      <c r="N853" s="280"/>
      <c r="O853" s="280"/>
      <c r="P853" s="280"/>
      <c r="Q853" s="280"/>
      <c r="R853" s="280"/>
      <c r="S853" s="280"/>
      <c r="T853" s="280"/>
      <c r="U853" s="280"/>
      <c r="V853" s="280"/>
      <c r="W853" s="280"/>
      <c r="X853" s="280"/>
      <c r="Y853" s="280"/>
    </row>
    <row r="854" spans="1:25" ht="19.5" customHeight="1" x14ac:dyDescent="0.25">
      <c r="A854" s="280"/>
      <c r="B854" s="281"/>
      <c r="C854" s="280"/>
      <c r="D854" s="280"/>
      <c r="E854" s="280"/>
      <c r="F854" s="280"/>
      <c r="G854" s="280"/>
      <c r="H854" s="280"/>
      <c r="I854" s="280"/>
      <c r="J854" s="280"/>
      <c r="K854" s="280"/>
      <c r="L854" s="280"/>
      <c r="M854" s="280"/>
      <c r="N854" s="280"/>
      <c r="O854" s="280"/>
      <c r="P854" s="280"/>
      <c r="Q854" s="280"/>
      <c r="R854" s="280"/>
      <c r="S854" s="280"/>
      <c r="T854" s="280"/>
      <c r="U854" s="280"/>
      <c r="V854" s="280"/>
      <c r="W854" s="280"/>
      <c r="X854" s="280"/>
      <c r="Y854" s="280"/>
    </row>
    <row r="855" spans="1:25" ht="19.5" customHeight="1" x14ac:dyDescent="0.25">
      <c r="A855" s="280"/>
      <c r="B855" s="281"/>
      <c r="C855" s="280"/>
      <c r="D855" s="280"/>
      <c r="E855" s="280"/>
      <c r="F855" s="280"/>
      <c r="G855" s="280"/>
      <c r="H855" s="280"/>
      <c r="I855" s="280"/>
      <c r="J855" s="280"/>
      <c r="K855" s="280"/>
      <c r="L855" s="280"/>
      <c r="M855" s="280"/>
      <c r="N855" s="280"/>
      <c r="O855" s="280"/>
      <c r="P855" s="280"/>
      <c r="Q855" s="280"/>
      <c r="R855" s="280"/>
      <c r="S855" s="280"/>
      <c r="T855" s="280"/>
      <c r="U855" s="280"/>
      <c r="V855" s="280"/>
      <c r="W855" s="280"/>
      <c r="X855" s="280"/>
      <c r="Y855" s="280"/>
    </row>
    <row r="856" spans="1:25" ht="19.5" customHeight="1" x14ac:dyDescent="0.25">
      <c r="A856" s="280"/>
      <c r="B856" s="281"/>
      <c r="C856" s="280"/>
      <c r="D856" s="280"/>
      <c r="E856" s="280"/>
      <c r="F856" s="280"/>
      <c r="G856" s="280"/>
      <c r="H856" s="280"/>
      <c r="I856" s="280"/>
      <c r="J856" s="280"/>
      <c r="K856" s="280"/>
      <c r="L856" s="280"/>
      <c r="M856" s="280"/>
      <c r="N856" s="280"/>
      <c r="O856" s="280"/>
      <c r="P856" s="280"/>
      <c r="Q856" s="280"/>
      <c r="R856" s="280"/>
      <c r="S856" s="280"/>
      <c r="T856" s="280"/>
      <c r="U856" s="280"/>
      <c r="V856" s="280"/>
      <c r="W856" s="280"/>
      <c r="X856" s="280"/>
      <c r="Y856" s="280"/>
    </row>
    <row r="857" spans="1:25" ht="19.5" customHeight="1" x14ac:dyDescent="0.25">
      <c r="A857" s="280"/>
      <c r="B857" s="281"/>
      <c r="C857" s="280"/>
      <c r="D857" s="280"/>
      <c r="E857" s="280"/>
      <c r="F857" s="280"/>
      <c r="G857" s="280"/>
      <c r="H857" s="280"/>
      <c r="I857" s="280"/>
      <c r="J857" s="280"/>
      <c r="K857" s="280"/>
      <c r="L857" s="280"/>
      <c r="M857" s="280"/>
      <c r="N857" s="280"/>
      <c r="O857" s="280"/>
      <c r="P857" s="280"/>
      <c r="Q857" s="280"/>
      <c r="R857" s="280"/>
      <c r="S857" s="280"/>
      <c r="T857" s="280"/>
      <c r="U857" s="280"/>
      <c r="V857" s="280"/>
      <c r="W857" s="280"/>
      <c r="X857" s="280"/>
      <c r="Y857" s="280"/>
    </row>
    <row r="858" spans="1:25" ht="19.5" customHeight="1" x14ac:dyDescent="0.25">
      <c r="A858" s="280"/>
      <c r="B858" s="281"/>
      <c r="C858" s="280"/>
      <c r="D858" s="280"/>
      <c r="E858" s="280"/>
      <c r="F858" s="280"/>
      <c r="G858" s="280"/>
      <c r="H858" s="280"/>
      <c r="I858" s="280"/>
      <c r="J858" s="280"/>
      <c r="K858" s="280"/>
      <c r="L858" s="280"/>
      <c r="M858" s="280"/>
      <c r="N858" s="280"/>
      <c r="O858" s="280"/>
      <c r="P858" s="280"/>
      <c r="Q858" s="280"/>
      <c r="R858" s="280"/>
      <c r="S858" s="280"/>
      <c r="T858" s="280"/>
      <c r="U858" s="280"/>
      <c r="V858" s="280"/>
      <c r="W858" s="280"/>
      <c r="X858" s="280"/>
      <c r="Y858" s="280"/>
    </row>
    <row r="859" spans="1:25" ht="19.5" customHeight="1" x14ac:dyDescent="0.25">
      <c r="A859" s="280"/>
      <c r="B859" s="281"/>
      <c r="C859" s="280"/>
      <c r="D859" s="280"/>
      <c r="E859" s="280"/>
      <c r="F859" s="280"/>
      <c r="G859" s="280"/>
      <c r="H859" s="280"/>
      <c r="I859" s="280"/>
      <c r="J859" s="280"/>
      <c r="K859" s="280"/>
      <c r="L859" s="280"/>
      <c r="M859" s="280"/>
      <c r="N859" s="280"/>
      <c r="O859" s="280"/>
      <c r="P859" s="280"/>
      <c r="Q859" s="280"/>
      <c r="R859" s="280"/>
      <c r="S859" s="280"/>
      <c r="T859" s="280"/>
      <c r="U859" s="280"/>
      <c r="V859" s="280"/>
      <c r="W859" s="280"/>
      <c r="X859" s="280"/>
      <c r="Y859" s="280"/>
    </row>
    <row r="860" spans="1:25" ht="19.5" customHeight="1" x14ac:dyDescent="0.25">
      <c r="A860" s="280"/>
      <c r="B860" s="281"/>
      <c r="C860" s="280"/>
      <c r="D860" s="280"/>
      <c r="E860" s="280"/>
      <c r="F860" s="280"/>
      <c r="G860" s="280"/>
      <c r="H860" s="280"/>
      <c r="I860" s="280"/>
      <c r="J860" s="280"/>
      <c r="K860" s="280"/>
      <c r="L860" s="280"/>
      <c r="M860" s="280"/>
      <c r="N860" s="280"/>
      <c r="O860" s="280"/>
      <c r="P860" s="280"/>
      <c r="Q860" s="280"/>
      <c r="R860" s="280"/>
      <c r="S860" s="280"/>
      <c r="T860" s="280"/>
      <c r="U860" s="280"/>
      <c r="V860" s="280"/>
      <c r="W860" s="280"/>
      <c r="X860" s="280"/>
      <c r="Y860" s="280"/>
    </row>
    <row r="861" spans="1:25" ht="19.5" customHeight="1" x14ac:dyDescent="0.25">
      <c r="A861" s="280"/>
      <c r="B861" s="281"/>
      <c r="C861" s="280"/>
      <c r="D861" s="280"/>
      <c r="E861" s="280"/>
      <c r="F861" s="280"/>
      <c r="G861" s="280"/>
      <c r="H861" s="280"/>
      <c r="I861" s="280"/>
      <c r="J861" s="280"/>
      <c r="K861" s="280"/>
      <c r="L861" s="280"/>
      <c r="M861" s="280"/>
      <c r="N861" s="280"/>
      <c r="O861" s="280"/>
      <c r="P861" s="280"/>
      <c r="Q861" s="280"/>
      <c r="R861" s="280"/>
      <c r="S861" s="280"/>
      <c r="T861" s="280"/>
      <c r="U861" s="280"/>
      <c r="V861" s="280"/>
      <c r="W861" s="280"/>
      <c r="X861" s="280"/>
      <c r="Y861" s="280"/>
    </row>
    <row r="862" spans="1:25" ht="19.5" customHeight="1" x14ac:dyDescent="0.25">
      <c r="A862" s="280"/>
      <c r="B862" s="281"/>
      <c r="C862" s="280"/>
      <c r="D862" s="280"/>
      <c r="E862" s="280"/>
      <c r="F862" s="280"/>
      <c r="G862" s="280"/>
      <c r="H862" s="280"/>
      <c r="I862" s="280"/>
      <c r="J862" s="280"/>
      <c r="K862" s="280"/>
      <c r="L862" s="280"/>
      <c r="M862" s="280"/>
      <c r="N862" s="280"/>
      <c r="O862" s="280"/>
      <c r="P862" s="280"/>
      <c r="Q862" s="280"/>
      <c r="R862" s="280"/>
      <c r="S862" s="280"/>
      <c r="T862" s="280"/>
      <c r="U862" s="280"/>
      <c r="V862" s="280"/>
      <c r="W862" s="280"/>
      <c r="X862" s="280"/>
      <c r="Y862" s="280"/>
    </row>
    <row r="863" spans="1:25" ht="19.5" customHeight="1" x14ac:dyDescent="0.25">
      <c r="A863" s="280"/>
      <c r="B863" s="281"/>
      <c r="C863" s="280"/>
      <c r="D863" s="280"/>
      <c r="E863" s="280"/>
      <c r="F863" s="280"/>
      <c r="G863" s="280"/>
      <c r="H863" s="280"/>
      <c r="I863" s="280"/>
      <c r="J863" s="280"/>
      <c r="K863" s="280"/>
      <c r="L863" s="280"/>
      <c r="M863" s="280"/>
      <c r="N863" s="280"/>
      <c r="O863" s="280"/>
      <c r="P863" s="280"/>
      <c r="Q863" s="280"/>
      <c r="R863" s="280"/>
      <c r="S863" s="280"/>
      <c r="T863" s="280"/>
      <c r="U863" s="280"/>
      <c r="V863" s="280"/>
      <c r="W863" s="280"/>
      <c r="X863" s="280"/>
      <c r="Y863" s="280"/>
    </row>
    <row r="864" spans="1:25" ht="19.5" customHeight="1" x14ac:dyDescent="0.25">
      <c r="A864" s="280"/>
      <c r="B864" s="281"/>
      <c r="C864" s="280"/>
      <c r="D864" s="280"/>
      <c r="E864" s="280"/>
      <c r="F864" s="280"/>
      <c r="G864" s="280"/>
      <c r="H864" s="280"/>
      <c r="I864" s="280"/>
      <c r="J864" s="280"/>
      <c r="K864" s="280"/>
      <c r="L864" s="280"/>
      <c r="M864" s="280"/>
      <c r="N864" s="280"/>
      <c r="O864" s="280"/>
      <c r="P864" s="280"/>
      <c r="Q864" s="280"/>
      <c r="R864" s="280"/>
      <c r="S864" s="280"/>
      <c r="T864" s="280"/>
      <c r="U864" s="280"/>
      <c r="V864" s="280"/>
      <c r="W864" s="280"/>
      <c r="X864" s="280"/>
      <c r="Y864" s="280"/>
    </row>
    <row r="865" spans="1:25" ht="19.5" customHeight="1" x14ac:dyDescent="0.25">
      <c r="A865" s="280"/>
      <c r="B865" s="281"/>
      <c r="C865" s="280"/>
      <c r="D865" s="280"/>
      <c r="E865" s="280"/>
      <c r="F865" s="280"/>
      <c r="G865" s="280"/>
      <c r="H865" s="280"/>
      <c r="I865" s="280"/>
      <c r="J865" s="280"/>
      <c r="K865" s="280"/>
      <c r="L865" s="280"/>
      <c r="M865" s="280"/>
      <c r="N865" s="280"/>
      <c r="O865" s="280"/>
      <c r="P865" s="280"/>
      <c r="Q865" s="280"/>
      <c r="R865" s="280"/>
      <c r="S865" s="280"/>
      <c r="T865" s="280"/>
      <c r="U865" s="280"/>
      <c r="V865" s="280"/>
      <c r="W865" s="280"/>
      <c r="X865" s="280"/>
      <c r="Y865" s="280"/>
    </row>
    <row r="866" spans="1:25" ht="19.5" customHeight="1" x14ac:dyDescent="0.25">
      <c r="A866" s="280"/>
      <c r="B866" s="281"/>
      <c r="C866" s="280"/>
      <c r="D866" s="280"/>
      <c r="E866" s="280"/>
      <c r="F866" s="280"/>
      <c r="G866" s="280"/>
      <c r="H866" s="280"/>
      <c r="I866" s="280"/>
      <c r="J866" s="280"/>
      <c r="K866" s="280"/>
      <c r="L866" s="280"/>
      <c r="M866" s="280"/>
      <c r="N866" s="280"/>
      <c r="O866" s="280"/>
      <c r="P866" s="280"/>
      <c r="Q866" s="280"/>
      <c r="R866" s="280"/>
      <c r="S866" s="280"/>
      <c r="T866" s="280"/>
      <c r="U866" s="280"/>
      <c r="V866" s="280"/>
      <c r="W866" s="280"/>
      <c r="X866" s="280"/>
      <c r="Y866" s="280"/>
    </row>
    <row r="867" spans="1:25" ht="19.5" customHeight="1" x14ac:dyDescent="0.25">
      <c r="A867" s="280"/>
      <c r="B867" s="281"/>
      <c r="C867" s="280"/>
      <c r="D867" s="280"/>
      <c r="E867" s="280"/>
      <c r="F867" s="280"/>
      <c r="G867" s="280"/>
      <c r="H867" s="280"/>
      <c r="I867" s="280"/>
      <c r="J867" s="280"/>
      <c r="K867" s="280"/>
      <c r="L867" s="280"/>
      <c r="M867" s="280"/>
      <c r="N867" s="280"/>
      <c r="O867" s="280"/>
      <c r="P867" s="280"/>
      <c r="Q867" s="280"/>
      <c r="R867" s="280"/>
      <c r="S867" s="280"/>
      <c r="T867" s="280"/>
      <c r="U867" s="280"/>
      <c r="V867" s="280"/>
      <c r="W867" s="280"/>
      <c r="X867" s="280"/>
      <c r="Y867" s="280"/>
    </row>
    <row r="868" spans="1:25" ht="19.5" customHeight="1" x14ac:dyDescent="0.25">
      <c r="A868" s="280"/>
      <c r="B868" s="281"/>
      <c r="C868" s="280"/>
      <c r="D868" s="280"/>
      <c r="E868" s="280"/>
      <c r="F868" s="280"/>
      <c r="G868" s="280"/>
      <c r="H868" s="280"/>
      <c r="I868" s="280"/>
      <c r="J868" s="280"/>
      <c r="K868" s="280"/>
      <c r="L868" s="280"/>
      <c r="M868" s="280"/>
      <c r="N868" s="280"/>
      <c r="O868" s="280"/>
      <c r="P868" s="280"/>
      <c r="Q868" s="280"/>
      <c r="R868" s="280"/>
      <c r="S868" s="280"/>
      <c r="T868" s="280"/>
      <c r="U868" s="280"/>
      <c r="V868" s="280"/>
      <c r="W868" s="280"/>
      <c r="X868" s="280"/>
      <c r="Y868" s="280"/>
    </row>
    <row r="869" spans="1:25" ht="19.5" customHeight="1" x14ac:dyDescent="0.25">
      <c r="A869" s="280"/>
      <c r="B869" s="281"/>
      <c r="C869" s="280"/>
      <c r="D869" s="280"/>
      <c r="E869" s="280"/>
      <c r="F869" s="280"/>
      <c r="G869" s="280"/>
      <c r="H869" s="280"/>
      <c r="I869" s="280"/>
      <c r="J869" s="280"/>
      <c r="K869" s="280"/>
      <c r="L869" s="280"/>
      <c r="M869" s="280"/>
      <c r="N869" s="280"/>
      <c r="O869" s="280"/>
      <c r="P869" s="280"/>
      <c r="Q869" s="280"/>
      <c r="R869" s="280"/>
      <c r="S869" s="280"/>
      <c r="T869" s="280"/>
      <c r="U869" s="280"/>
      <c r="V869" s="280"/>
      <c r="W869" s="280"/>
      <c r="X869" s="280"/>
      <c r="Y869" s="280"/>
    </row>
    <row r="870" spans="1:25" ht="19.5" customHeight="1" x14ac:dyDescent="0.25">
      <c r="A870" s="280"/>
      <c r="B870" s="281"/>
      <c r="C870" s="280"/>
      <c r="D870" s="280"/>
      <c r="E870" s="280"/>
      <c r="F870" s="280"/>
      <c r="G870" s="280"/>
      <c r="H870" s="280"/>
      <c r="I870" s="280"/>
      <c r="J870" s="280"/>
      <c r="K870" s="280"/>
      <c r="L870" s="280"/>
      <c r="M870" s="280"/>
      <c r="N870" s="280"/>
      <c r="O870" s="280"/>
      <c r="P870" s="280"/>
      <c r="Q870" s="280"/>
      <c r="R870" s="280"/>
      <c r="S870" s="280"/>
      <c r="T870" s="280"/>
      <c r="U870" s="280"/>
      <c r="V870" s="280"/>
      <c r="W870" s="280"/>
      <c r="X870" s="280"/>
      <c r="Y870" s="280"/>
    </row>
    <row r="871" spans="1:25" ht="19.5" customHeight="1" x14ac:dyDescent="0.25">
      <c r="A871" s="280"/>
      <c r="B871" s="281"/>
      <c r="C871" s="280"/>
      <c r="D871" s="280"/>
      <c r="E871" s="280"/>
      <c r="F871" s="280"/>
      <c r="G871" s="280"/>
      <c r="H871" s="280"/>
      <c r="I871" s="280"/>
      <c r="J871" s="280"/>
      <c r="K871" s="280"/>
      <c r="L871" s="280"/>
      <c r="M871" s="280"/>
      <c r="N871" s="280"/>
      <c r="O871" s="280"/>
      <c r="P871" s="280"/>
      <c r="Q871" s="280"/>
      <c r="R871" s="280"/>
      <c r="S871" s="280"/>
      <c r="T871" s="280"/>
      <c r="U871" s="280"/>
      <c r="V871" s="280"/>
      <c r="W871" s="280"/>
      <c r="X871" s="280"/>
      <c r="Y871" s="280"/>
    </row>
    <row r="872" spans="1:25" ht="19.5" customHeight="1" x14ac:dyDescent="0.25">
      <c r="A872" s="280"/>
      <c r="B872" s="281"/>
      <c r="C872" s="280"/>
      <c r="D872" s="280"/>
      <c r="E872" s="280"/>
      <c r="F872" s="280"/>
      <c r="G872" s="280"/>
      <c r="H872" s="280"/>
      <c r="I872" s="280"/>
      <c r="J872" s="280"/>
      <c r="K872" s="280"/>
      <c r="L872" s="280"/>
      <c r="M872" s="280"/>
      <c r="N872" s="280"/>
      <c r="O872" s="280"/>
      <c r="P872" s="280"/>
      <c r="Q872" s="280"/>
      <c r="R872" s="280"/>
      <c r="S872" s="280"/>
      <c r="T872" s="280"/>
      <c r="U872" s="280"/>
      <c r="V872" s="280"/>
      <c r="W872" s="280"/>
      <c r="X872" s="280"/>
      <c r="Y872" s="280"/>
    </row>
    <row r="873" spans="1:25" ht="19.5" customHeight="1" x14ac:dyDescent="0.25">
      <c r="A873" s="280"/>
      <c r="B873" s="281"/>
      <c r="C873" s="280"/>
      <c r="D873" s="280"/>
      <c r="E873" s="280"/>
      <c r="F873" s="280"/>
      <c r="G873" s="280"/>
      <c r="H873" s="280"/>
      <c r="I873" s="280"/>
      <c r="J873" s="280"/>
      <c r="K873" s="280"/>
      <c r="L873" s="280"/>
      <c r="M873" s="280"/>
      <c r="N873" s="280"/>
      <c r="O873" s="280"/>
      <c r="P873" s="280"/>
      <c r="Q873" s="280"/>
      <c r="R873" s="280"/>
      <c r="S873" s="280"/>
      <c r="T873" s="280"/>
      <c r="U873" s="280"/>
      <c r="V873" s="280"/>
      <c r="W873" s="280"/>
      <c r="X873" s="280"/>
      <c r="Y873" s="280"/>
    </row>
    <row r="874" spans="1:25" ht="19.5" customHeight="1" x14ac:dyDescent="0.25">
      <c r="A874" s="280"/>
      <c r="B874" s="281"/>
      <c r="C874" s="280"/>
      <c r="D874" s="280"/>
      <c r="E874" s="280"/>
      <c r="F874" s="280"/>
      <c r="G874" s="280"/>
      <c r="H874" s="280"/>
      <c r="I874" s="280"/>
      <c r="J874" s="280"/>
      <c r="K874" s="280"/>
      <c r="L874" s="280"/>
      <c r="M874" s="280"/>
      <c r="N874" s="280"/>
      <c r="O874" s="280"/>
      <c r="P874" s="280"/>
      <c r="Q874" s="280"/>
      <c r="R874" s="280"/>
      <c r="S874" s="280"/>
      <c r="T874" s="280"/>
      <c r="U874" s="280"/>
      <c r="V874" s="280"/>
      <c r="W874" s="280"/>
      <c r="X874" s="280"/>
      <c r="Y874" s="280"/>
    </row>
    <row r="875" spans="1:25" ht="19.5" customHeight="1" x14ac:dyDescent="0.25">
      <c r="A875" s="280"/>
      <c r="B875" s="281"/>
      <c r="C875" s="280"/>
      <c r="D875" s="280"/>
      <c r="E875" s="280"/>
      <c r="F875" s="280"/>
      <c r="G875" s="280"/>
      <c r="H875" s="280"/>
      <c r="I875" s="280"/>
      <c r="J875" s="280"/>
      <c r="K875" s="280"/>
      <c r="L875" s="280"/>
      <c r="M875" s="280"/>
      <c r="N875" s="280"/>
      <c r="O875" s="280"/>
      <c r="P875" s="280"/>
      <c r="Q875" s="280"/>
      <c r="R875" s="280"/>
      <c r="S875" s="280"/>
      <c r="T875" s="280"/>
      <c r="U875" s="280"/>
      <c r="V875" s="280"/>
      <c r="W875" s="280"/>
      <c r="X875" s="280"/>
      <c r="Y875" s="280"/>
    </row>
    <row r="876" spans="1:25" ht="19.5" customHeight="1" x14ac:dyDescent="0.25">
      <c r="A876" s="280"/>
      <c r="B876" s="281"/>
      <c r="C876" s="280"/>
      <c r="D876" s="280"/>
      <c r="E876" s="280"/>
      <c r="F876" s="280"/>
      <c r="G876" s="280"/>
      <c r="H876" s="280"/>
      <c r="I876" s="280"/>
      <c r="J876" s="280"/>
      <c r="K876" s="280"/>
      <c r="L876" s="280"/>
      <c r="M876" s="280"/>
      <c r="N876" s="280"/>
      <c r="O876" s="280"/>
      <c r="P876" s="280"/>
      <c r="Q876" s="280"/>
      <c r="R876" s="280"/>
      <c r="S876" s="280"/>
      <c r="T876" s="280"/>
      <c r="U876" s="280"/>
      <c r="V876" s="280"/>
      <c r="W876" s="280"/>
      <c r="X876" s="280"/>
      <c r="Y876" s="280"/>
    </row>
    <row r="877" spans="1:25" ht="19.5" customHeight="1" x14ac:dyDescent="0.25">
      <c r="A877" s="280"/>
      <c r="B877" s="281"/>
      <c r="C877" s="280"/>
      <c r="D877" s="280"/>
      <c r="E877" s="280"/>
      <c r="F877" s="280"/>
      <c r="G877" s="280"/>
      <c r="H877" s="280"/>
      <c r="I877" s="280"/>
      <c r="J877" s="280"/>
      <c r="K877" s="280"/>
      <c r="L877" s="280"/>
      <c r="M877" s="280"/>
      <c r="N877" s="280"/>
      <c r="O877" s="280"/>
      <c r="P877" s="280"/>
      <c r="Q877" s="280"/>
      <c r="R877" s="280"/>
      <c r="S877" s="280"/>
      <c r="T877" s="280"/>
      <c r="U877" s="280"/>
      <c r="V877" s="280"/>
      <c r="W877" s="280"/>
      <c r="X877" s="280"/>
      <c r="Y877" s="280"/>
    </row>
    <row r="878" spans="1:25" ht="19.5" customHeight="1" x14ac:dyDescent="0.25">
      <c r="A878" s="280"/>
      <c r="B878" s="281"/>
      <c r="C878" s="280"/>
      <c r="D878" s="280"/>
      <c r="E878" s="280"/>
      <c r="F878" s="280"/>
      <c r="G878" s="280"/>
      <c r="H878" s="280"/>
      <c r="I878" s="280"/>
      <c r="J878" s="280"/>
      <c r="K878" s="280"/>
      <c r="L878" s="280"/>
      <c r="M878" s="280"/>
      <c r="N878" s="280"/>
      <c r="O878" s="280"/>
      <c r="P878" s="280"/>
      <c r="Q878" s="280"/>
      <c r="R878" s="280"/>
      <c r="S878" s="280"/>
      <c r="T878" s="280"/>
      <c r="U878" s="280"/>
      <c r="V878" s="280"/>
      <c r="W878" s="280"/>
      <c r="X878" s="280"/>
      <c r="Y878" s="280"/>
    </row>
    <row r="879" spans="1:25" ht="19.5" customHeight="1" x14ac:dyDescent="0.25">
      <c r="A879" s="280"/>
      <c r="B879" s="281"/>
      <c r="C879" s="280"/>
      <c r="D879" s="280"/>
      <c r="E879" s="280"/>
      <c r="F879" s="280"/>
      <c r="G879" s="280"/>
      <c r="H879" s="280"/>
      <c r="I879" s="280"/>
      <c r="J879" s="280"/>
      <c r="K879" s="280"/>
      <c r="L879" s="280"/>
      <c r="M879" s="280"/>
      <c r="N879" s="280"/>
      <c r="O879" s="280"/>
      <c r="P879" s="280"/>
      <c r="Q879" s="280"/>
      <c r="R879" s="280"/>
      <c r="S879" s="280"/>
      <c r="T879" s="280"/>
      <c r="U879" s="280"/>
      <c r="V879" s="280"/>
      <c r="W879" s="280"/>
      <c r="X879" s="280"/>
      <c r="Y879" s="280"/>
    </row>
    <row r="880" spans="1:25" ht="19.5" customHeight="1" x14ac:dyDescent="0.25">
      <c r="A880" s="280"/>
      <c r="B880" s="281"/>
      <c r="C880" s="280"/>
      <c r="D880" s="280"/>
      <c r="E880" s="280"/>
      <c r="F880" s="280"/>
      <c r="G880" s="280"/>
      <c r="H880" s="280"/>
      <c r="I880" s="280"/>
      <c r="J880" s="280"/>
      <c r="K880" s="280"/>
      <c r="L880" s="280"/>
      <c r="M880" s="280"/>
      <c r="N880" s="280"/>
      <c r="O880" s="280"/>
      <c r="P880" s="280"/>
      <c r="Q880" s="280"/>
      <c r="R880" s="280"/>
      <c r="S880" s="280"/>
      <c r="T880" s="280"/>
      <c r="U880" s="280"/>
      <c r="V880" s="280"/>
      <c r="W880" s="280"/>
      <c r="X880" s="280"/>
      <c r="Y880" s="280"/>
    </row>
    <row r="881" spans="1:25" ht="19.5" customHeight="1" x14ac:dyDescent="0.25">
      <c r="A881" s="280"/>
      <c r="B881" s="281"/>
      <c r="C881" s="280"/>
      <c r="D881" s="280"/>
      <c r="E881" s="280"/>
      <c r="F881" s="280"/>
      <c r="G881" s="280"/>
      <c r="H881" s="280"/>
      <c r="I881" s="280"/>
      <c r="J881" s="280"/>
      <c r="K881" s="280"/>
      <c r="L881" s="280"/>
      <c r="M881" s="280"/>
      <c r="N881" s="280"/>
      <c r="O881" s="280"/>
      <c r="P881" s="280"/>
      <c r="Q881" s="280"/>
      <c r="R881" s="280"/>
      <c r="S881" s="280"/>
      <c r="T881" s="280"/>
      <c r="U881" s="280"/>
      <c r="V881" s="280"/>
      <c r="W881" s="280"/>
      <c r="X881" s="280"/>
      <c r="Y881" s="280"/>
    </row>
    <row r="882" spans="1:25" ht="19.5" customHeight="1" x14ac:dyDescent="0.25">
      <c r="A882" s="280"/>
      <c r="B882" s="281"/>
      <c r="C882" s="280"/>
      <c r="D882" s="280"/>
      <c r="E882" s="280"/>
      <c r="F882" s="280"/>
      <c r="G882" s="280"/>
      <c r="H882" s="280"/>
      <c r="I882" s="280"/>
      <c r="J882" s="280"/>
      <c r="K882" s="280"/>
      <c r="L882" s="280"/>
      <c r="M882" s="280"/>
      <c r="N882" s="280"/>
      <c r="O882" s="280"/>
      <c r="P882" s="280"/>
      <c r="Q882" s="280"/>
      <c r="R882" s="280"/>
      <c r="S882" s="280"/>
      <c r="T882" s="280"/>
      <c r="U882" s="280"/>
      <c r="V882" s="280"/>
      <c r="W882" s="280"/>
      <c r="X882" s="280"/>
      <c r="Y882" s="280"/>
    </row>
    <row r="883" spans="1:25" ht="19.5" customHeight="1" x14ac:dyDescent="0.25">
      <c r="A883" s="280"/>
      <c r="B883" s="281"/>
      <c r="C883" s="280"/>
      <c r="D883" s="280"/>
      <c r="E883" s="280"/>
      <c r="F883" s="280"/>
      <c r="G883" s="280"/>
      <c r="H883" s="280"/>
      <c r="I883" s="280"/>
      <c r="J883" s="280"/>
      <c r="K883" s="280"/>
      <c r="L883" s="280"/>
      <c r="M883" s="280"/>
      <c r="N883" s="280"/>
      <c r="O883" s="280"/>
      <c r="P883" s="280"/>
      <c r="Q883" s="280"/>
      <c r="R883" s="280"/>
      <c r="S883" s="280"/>
      <c r="T883" s="280"/>
      <c r="U883" s="280"/>
      <c r="V883" s="280"/>
      <c r="W883" s="280"/>
      <c r="X883" s="280"/>
      <c r="Y883" s="280"/>
    </row>
    <row r="884" spans="1:25" ht="19.5" customHeight="1" x14ac:dyDescent="0.25">
      <c r="A884" s="280"/>
      <c r="B884" s="281"/>
      <c r="C884" s="280"/>
      <c r="D884" s="280"/>
      <c r="E884" s="280"/>
      <c r="F884" s="280"/>
      <c r="G884" s="280"/>
      <c r="H884" s="280"/>
      <c r="I884" s="280"/>
      <c r="J884" s="280"/>
      <c r="K884" s="280"/>
      <c r="L884" s="280"/>
      <c r="M884" s="280"/>
      <c r="N884" s="280"/>
      <c r="O884" s="280"/>
      <c r="P884" s="280"/>
      <c r="Q884" s="280"/>
      <c r="R884" s="280"/>
      <c r="S884" s="280"/>
      <c r="T884" s="280"/>
      <c r="U884" s="280"/>
      <c r="V884" s="280"/>
      <c r="W884" s="280"/>
      <c r="X884" s="280"/>
      <c r="Y884" s="280"/>
    </row>
    <row r="885" spans="1:25" ht="19.5" customHeight="1" x14ac:dyDescent="0.25">
      <c r="A885" s="280"/>
      <c r="B885" s="281"/>
      <c r="C885" s="280"/>
      <c r="D885" s="280"/>
      <c r="E885" s="280"/>
      <c r="F885" s="280"/>
      <c r="G885" s="280"/>
      <c r="H885" s="280"/>
      <c r="I885" s="280"/>
      <c r="J885" s="280"/>
      <c r="K885" s="280"/>
      <c r="L885" s="280"/>
      <c r="M885" s="280"/>
      <c r="N885" s="280"/>
      <c r="O885" s="280"/>
      <c r="P885" s="280"/>
      <c r="Q885" s="280"/>
      <c r="R885" s="280"/>
      <c r="S885" s="280"/>
      <c r="T885" s="280"/>
      <c r="U885" s="280"/>
      <c r="V885" s="280"/>
      <c r="W885" s="280"/>
      <c r="X885" s="280"/>
      <c r="Y885" s="280"/>
    </row>
    <row r="886" spans="1:25" ht="19.5" customHeight="1" x14ac:dyDescent="0.25">
      <c r="A886" s="280"/>
      <c r="B886" s="281"/>
      <c r="C886" s="280"/>
      <c r="D886" s="280"/>
      <c r="E886" s="280"/>
      <c r="F886" s="280"/>
      <c r="G886" s="280"/>
      <c r="H886" s="280"/>
      <c r="I886" s="280"/>
      <c r="J886" s="280"/>
      <c r="K886" s="280"/>
      <c r="L886" s="280"/>
      <c r="M886" s="280"/>
      <c r="N886" s="280"/>
      <c r="O886" s="280"/>
      <c r="P886" s="280"/>
      <c r="Q886" s="280"/>
      <c r="R886" s="280"/>
      <c r="S886" s="280"/>
      <c r="T886" s="280"/>
      <c r="U886" s="280"/>
      <c r="V886" s="280"/>
      <c r="W886" s="280"/>
      <c r="X886" s="280"/>
      <c r="Y886" s="280"/>
    </row>
    <row r="887" spans="1:25" ht="19.5" customHeight="1" x14ac:dyDescent="0.25">
      <c r="A887" s="280"/>
      <c r="B887" s="281"/>
      <c r="C887" s="280"/>
      <c r="D887" s="280"/>
      <c r="E887" s="280"/>
      <c r="F887" s="280"/>
      <c r="G887" s="280"/>
      <c r="H887" s="280"/>
      <c r="I887" s="280"/>
      <c r="J887" s="280"/>
      <c r="K887" s="280"/>
      <c r="L887" s="280"/>
      <c r="M887" s="280"/>
      <c r="N887" s="280"/>
      <c r="O887" s="280"/>
      <c r="P887" s="280"/>
      <c r="Q887" s="280"/>
      <c r="R887" s="280"/>
      <c r="S887" s="280"/>
      <c r="T887" s="280"/>
      <c r="U887" s="280"/>
      <c r="V887" s="280"/>
      <c r="W887" s="280"/>
      <c r="X887" s="280"/>
      <c r="Y887" s="280"/>
    </row>
    <row r="888" spans="1:25" ht="19.5" customHeight="1" x14ac:dyDescent="0.25">
      <c r="A888" s="280"/>
      <c r="B888" s="281"/>
      <c r="C888" s="280"/>
      <c r="D888" s="280"/>
      <c r="E888" s="280"/>
      <c r="F888" s="280"/>
      <c r="G888" s="280"/>
      <c r="H888" s="280"/>
      <c r="I888" s="280"/>
      <c r="J888" s="280"/>
      <c r="K888" s="280"/>
      <c r="L888" s="280"/>
      <c r="M888" s="280"/>
      <c r="N888" s="280"/>
      <c r="O888" s="280"/>
      <c r="P888" s="280"/>
      <c r="Q888" s="280"/>
      <c r="R888" s="280"/>
      <c r="S888" s="280"/>
      <c r="T888" s="280"/>
      <c r="U888" s="280"/>
      <c r="V888" s="280"/>
      <c r="W888" s="280"/>
      <c r="X888" s="280"/>
      <c r="Y888" s="280"/>
    </row>
    <row r="889" spans="1:25" ht="19.5" customHeight="1" x14ac:dyDescent="0.25">
      <c r="A889" s="280"/>
      <c r="B889" s="281"/>
      <c r="C889" s="280"/>
      <c r="D889" s="280"/>
      <c r="E889" s="280"/>
      <c r="F889" s="280"/>
      <c r="G889" s="280"/>
      <c r="H889" s="280"/>
      <c r="I889" s="280"/>
      <c r="J889" s="280"/>
      <c r="K889" s="280"/>
      <c r="L889" s="280"/>
      <c r="M889" s="280"/>
      <c r="N889" s="280"/>
      <c r="O889" s="280"/>
      <c r="P889" s="280"/>
      <c r="Q889" s="280"/>
      <c r="R889" s="280"/>
      <c r="S889" s="280"/>
      <c r="T889" s="280"/>
      <c r="U889" s="280"/>
      <c r="V889" s="280"/>
      <c r="W889" s="280"/>
      <c r="X889" s="280"/>
      <c r="Y889" s="280"/>
    </row>
    <row r="890" spans="1:25" ht="19.5" customHeight="1" x14ac:dyDescent="0.25">
      <c r="A890" s="280"/>
      <c r="B890" s="281"/>
      <c r="C890" s="280"/>
      <c r="D890" s="280"/>
      <c r="E890" s="280"/>
      <c r="F890" s="280"/>
      <c r="G890" s="280"/>
      <c r="H890" s="280"/>
      <c r="I890" s="280"/>
      <c r="J890" s="280"/>
      <c r="K890" s="280"/>
      <c r="L890" s="280"/>
      <c r="M890" s="280"/>
      <c r="N890" s="280"/>
      <c r="O890" s="280"/>
      <c r="P890" s="280"/>
      <c r="Q890" s="280"/>
      <c r="R890" s="280"/>
      <c r="S890" s="280"/>
      <c r="T890" s="280"/>
      <c r="U890" s="280"/>
      <c r="V890" s="280"/>
      <c r="W890" s="280"/>
      <c r="X890" s="280"/>
      <c r="Y890" s="280"/>
    </row>
    <row r="891" spans="1:25" ht="19.5" customHeight="1" x14ac:dyDescent="0.25">
      <c r="A891" s="280"/>
      <c r="B891" s="281"/>
      <c r="C891" s="280"/>
      <c r="D891" s="280"/>
      <c r="E891" s="280"/>
      <c r="F891" s="280"/>
      <c r="G891" s="280"/>
      <c r="H891" s="280"/>
      <c r="I891" s="280"/>
      <c r="J891" s="280"/>
      <c r="K891" s="280"/>
      <c r="L891" s="280"/>
      <c r="M891" s="280"/>
      <c r="N891" s="280"/>
      <c r="O891" s="280"/>
      <c r="P891" s="280"/>
      <c r="Q891" s="280"/>
      <c r="R891" s="280"/>
      <c r="S891" s="280"/>
      <c r="T891" s="280"/>
      <c r="U891" s="280"/>
      <c r="V891" s="280"/>
      <c r="W891" s="280"/>
      <c r="X891" s="280"/>
      <c r="Y891" s="280"/>
    </row>
    <row r="892" spans="1:25" ht="19.5" customHeight="1" x14ac:dyDescent="0.25">
      <c r="A892" s="280"/>
      <c r="B892" s="281"/>
      <c r="C892" s="280"/>
      <c r="D892" s="280"/>
      <c r="E892" s="280"/>
      <c r="F892" s="280"/>
      <c r="G892" s="280"/>
      <c r="H892" s="280"/>
      <c r="I892" s="280"/>
      <c r="J892" s="280"/>
      <c r="K892" s="280"/>
      <c r="L892" s="280"/>
      <c r="M892" s="280"/>
      <c r="N892" s="280"/>
      <c r="O892" s="280"/>
      <c r="P892" s="280"/>
      <c r="Q892" s="280"/>
      <c r="R892" s="280"/>
      <c r="S892" s="280"/>
      <c r="T892" s="280"/>
      <c r="U892" s="280"/>
      <c r="V892" s="280"/>
      <c r="W892" s="280"/>
      <c r="X892" s="280"/>
      <c r="Y892" s="280"/>
    </row>
    <row r="893" spans="1:25" ht="19.5" customHeight="1" x14ac:dyDescent="0.25">
      <c r="A893" s="280"/>
      <c r="B893" s="281"/>
      <c r="C893" s="280"/>
      <c r="D893" s="280"/>
      <c r="E893" s="280"/>
      <c r="F893" s="280"/>
      <c r="G893" s="280"/>
      <c r="H893" s="280"/>
      <c r="I893" s="280"/>
      <c r="J893" s="280"/>
      <c r="K893" s="280"/>
      <c r="L893" s="280"/>
      <c r="M893" s="280"/>
      <c r="N893" s="280"/>
      <c r="O893" s="280"/>
      <c r="P893" s="280"/>
      <c r="Q893" s="280"/>
      <c r="R893" s="280"/>
      <c r="S893" s="280"/>
      <c r="T893" s="280"/>
      <c r="U893" s="280"/>
      <c r="V893" s="280"/>
      <c r="W893" s="280"/>
      <c r="X893" s="280"/>
      <c r="Y893" s="280"/>
    </row>
    <row r="894" spans="1:25" ht="19.5" customHeight="1" x14ac:dyDescent="0.25">
      <c r="A894" s="280"/>
      <c r="B894" s="281"/>
      <c r="C894" s="280"/>
      <c r="D894" s="280"/>
      <c r="E894" s="280"/>
      <c r="F894" s="280"/>
      <c r="G894" s="280"/>
      <c r="H894" s="280"/>
      <c r="I894" s="280"/>
      <c r="J894" s="280"/>
      <c r="K894" s="280"/>
      <c r="L894" s="280"/>
      <c r="M894" s="280"/>
      <c r="N894" s="280"/>
      <c r="O894" s="280"/>
      <c r="P894" s="280"/>
      <c r="Q894" s="280"/>
      <c r="R894" s="280"/>
      <c r="S894" s="280"/>
      <c r="T894" s="280"/>
      <c r="U894" s="280"/>
      <c r="V894" s="280"/>
      <c r="W894" s="280"/>
      <c r="X894" s="280"/>
      <c r="Y894" s="280"/>
    </row>
    <row r="895" spans="1:25" ht="19.5" customHeight="1" x14ac:dyDescent="0.25">
      <c r="A895" s="280"/>
      <c r="B895" s="281"/>
      <c r="C895" s="280"/>
      <c r="D895" s="280"/>
      <c r="E895" s="280"/>
      <c r="F895" s="280"/>
      <c r="G895" s="280"/>
      <c r="H895" s="280"/>
      <c r="I895" s="280"/>
      <c r="J895" s="280"/>
      <c r="K895" s="280"/>
      <c r="L895" s="280"/>
      <c r="M895" s="280"/>
      <c r="N895" s="280"/>
      <c r="O895" s="280"/>
      <c r="P895" s="280"/>
      <c r="Q895" s="280"/>
      <c r="R895" s="280"/>
      <c r="S895" s="280"/>
      <c r="T895" s="280"/>
      <c r="U895" s="280"/>
      <c r="V895" s="280"/>
      <c r="W895" s="280"/>
      <c r="X895" s="280"/>
      <c r="Y895" s="280"/>
    </row>
    <row r="896" spans="1:25" ht="19.5" customHeight="1" x14ac:dyDescent="0.25">
      <c r="A896" s="280"/>
      <c r="B896" s="281"/>
      <c r="C896" s="280"/>
      <c r="D896" s="280"/>
      <c r="E896" s="280"/>
      <c r="F896" s="280"/>
      <c r="G896" s="280"/>
      <c r="H896" s="280"/>
      <c r="I896" s="280"/>
      <c r="J896" s="280"/>
      <c r="K896" s="280"/>
      <c r="L896" s="280"/>
      <c r="M896" s="280"/>
      <c r="N896" s="280"/>
      <c r="O896" s="280"/>
      <c r="P896" s="280"/>
      <c r="Q896" s="280"/>
      <c r="R896" s="280"/>
      <c r="S896" s="280"/>
      <c r="T896" s="280"/>
      <c r="U896" s="280"/>
      <c r="V896" s="280"/>
      <c r="W896" s="280"/>
      <c r="X896" s="280"/>
      <c r="Y896" s="280"/>
    </row>
    <row r="897" spans="1:25" ht="19.5" customHeight="1" x14ac:dyDescent="0.25">
      <c r="A897" s="280"/>
      <c r="B897" s="281"/>
      <c r="C897" s="280"/>
      <c r="D897" s="280"/>
      <c r="E897" s="280"/>
      <c r="F897" s="280"/>
      <c r="G897" s="280"/>
      <c r="H897" s="280"/>
      <c r="I897" s="280"/>
      <c r="J897" s="280"/>
      <c r="K897" s="280"/>
      <c r="L897" s="280"/>
      <c r="M897" s="280"/>
      <c r="N897" s="280"/>
      <c r="O897" s="280"/>
      <c r="P897" s="280"/>
      <c r="Q897" s="280"/>
      <c r="R897" s="280"/>
      <c r="S897" s="280"/>
      <c r="T897" s="280"/>
      <c r="U897" s="280"/>
      <c r="V897" s="280"/>
      <c r="W897" s="280"/>
      <c r="X897" s="280"/>
      <c r="Y897" s="280"/>
    </row>
    <row r="898" spans="1:25" ht="19.5" customHeight="1" x14ac:dyDescent="0.25">
      <c r="A898" s="280"/>
      <c r="B898" s="281"/>
      <c r="C898" s="280"/>
      <c r="D898" s="280"/>
      <c r="E898" s="280"/>
      <c r="F898" s="280"/>
      <c r="G898" s="280"/>
      <c r="H898" s="280"/>
      <c r="I898" s="280"/>
      <c r="J898" s="280"/>
      <c r="K898" s="280"/>
      <c r="L898" s="280"/>
      <c r="M898" s="280"/>
      <c r="N898" s="280"/>
      <c r="O898" s="280"/>
      <c r="P898" s="280"/>
      <c r="Q898" s="280"/>
      <c r="R898" s="280"/>
      <c r="S898" s="280"/>
      <c r="T898" s="280"/>
      <c r="U898" s="280"/>
      <c r="V898" s="280"/>
      <c r="W898" s="280"/>
      <c r="X898" s="280"/>
      <c r="Y898" s="280"/>
    </row>
    <row r="899" spans="1:25" ht="19.5" customHeight="1" x14ac:dyDescent="0.25">
      <c r="A899" s="280"/>
      <c r="B899" s="281"/>
      <c r="C899" s="280"/>
      <c r="D899" s="280"/>
      <c r="E899" s="280"/>
      <c r="F899" s="280"/>
      <c r="G899" s="280"/>
      <c r="H899" s="280"/>
      <c r="I899" s="280"/>
      <c r="J899" s="280"/>
      <c r="K899" s="280"/>
      <c r="L899" s="280"/>
      <c r="M899" s="280"/>
      <c r="N899" s="280"/>
      <c r="O899" s="280"/>
      <c r="P899" s="280"/>
      <c r="Q899" s="280"/>
      <c r="R899" s="280"/>
      <c r="S899" s="280"/>
      <c r="T899" s="280"/>
      <c r="U899" s="280"/>
      <c r="V899" s="280"/>
      <c r="W899" s="280"/>
      <c r="X899" s="280"/>
      <c r="Y899" s="280"/>
    </row>
    <row r="900" spans="1:25" ht="19.5" customHeight="1" x14ac:dyDescent="0.25">
      <c r="A900" s="280"/>
      <c r="B900" s="281"/>
      <c r="C900" s="280"/>
      <c r="D900" s="280"/>
      <c r="E900" s="280"/>
      <c r="F900" s="280"/>
      <c r="G900" s="280"/>
      <c r="H900" s="280"/>
      <c r="I900" s="280"/>
      <c r="J900" s="280"/>
      <c r="K900" s="280"/>
      <c r="L900" s="280"/>
      <c r="M900" s="280"/>
      <c r="N900" s="280"/>
      <c r="O900" s="280"/>
      <c r="P900" s="280"/>
      <c r="Q900" s="280"/>
      <c r="R900" s="280"/>
      <c r="S900" s="280"/>
      <c r="T900" s="280"/>
      <c r="U900" s="280"/>
      <c r="V900" s="280"/>
      <c r="W900" s="280"/>
      <c r="X900" s="280"/>
      <c r="Y900" s="280"/>
    </row>
    <row r="901" spans="1:25" ht="19.5" customHeight="1" x14ac:dyDescent="0.25">
      <c r="A901" s="280"/>
      <c r="B901" s="281"/>
      <c r="C901" s="280"/>
      <c r="D901" s="280"/>
      <c r="E901" s="280"/>
      <c r="F901" s="280"/>
      <c r="G901" s="280"/>
      <c r="H901" s="280"/>
      <c r="I901" s="280"/>
      <c r="J901" s="280"/>
      <c r="K901" s="280"/>
      <c r="L901" s="280"/>
      <c r="M901" s="280"/>
      <c r="N901" s="280"/>
      <c r="O901" s="280"/>
      <c r="P901" s="280"/>
      <c r="Q901" s="280"/>
      <c r="R901" s="280"/>
      <c r="S901" s="280"/>
      <c r="T901" s="280"/>
      <c r="U901" s="280"/>
      <c r="V901" s="280"/>
      <c r="W901" s="280"/>
      <c r="X901" s="280"/>
      <c r="Y901" s="280"/>
    </row>
    <row r="902" spans="1:25" ht="19.5" customHeight="1" x14ac:dyDescent="0.25">
      <c r="A902" s="280"/>
      <c r="B902" s="281"/>
      <c r="C902" s="280"/>
      <c r="D902" s="280"/>
      <c r="E902" s="280"/>
      <c r="F902" s="280"/>
      <c r="G902" s="280"/>
      <c r="H902" s="280"/>
      <c r="I902" s="280"/>
      <c r="J902" s="280"/>
      <c r="K902" s="280"/>
      <c r="L902" s="280"/>
      <c r="M902" s="280"/>
      <c r="N902" s="280"/>
      <c r="O902" s="280"/>
      <c r="P902" s="280"/>
      <c r="Q902" s="280"/>
      <c r="R902" s="280"/>
      <c r="S902" s="280"/>
      <c r="T902" s="280"/>
      <c r="U902" s="280"/>
      <c r="V902" s="280"/>
      <c r="W902" s="280"/>
      <c r="X902" s="280"/>
      <c r="Y902" s="280"/>
    </row>
    <row r="903" spans="1:25" ht="19.5" customHeight="1" x14ac:dyDescent="0.25">
      <c r="A903" s="280"/>
      <c r="B903" s="281"/>
      <c r="C903" s="280"/>
      <c r="D903" s="280"/>
      <c r="E903" s="280"/>
      <c r="F903" s="280"/>
      <c r="G903" s="280"/>
      <c r="H903" s="280"/>
      <c r="I903" s="280"/>
      <c r="J903" s="280"/>
      <c r="K903" s="280"/>
      <c r="L903" s="280"/>
      <c r="M903" s="280"/>
      <c r="N903" s="280"/>
      <c r="O903" s="280"/>
      <c r="P903" s="280"/>
      <c r="Q903" s="280"/>
      <c r="R903" s="280"/>
      <c r="S903" s="280"/>
      <c r="T903" s="280"/>
      <c r="U903" s="280"/>
      <c r="V903" s="280"/>
      <c r="W903" s="280"/>
      <c r="X903" s="280"/>
      <c r="Y903" s="280"/>
    </row>
    <row r="904" spans="1:25" ht="19.5" customHeight="1" x14ac:dyDescent="0.25">
      <c r="A904" s="280"/>
      <c r="B904" s="281"/>
      <c r="C904" s="280"/>
      <c r="D904" s="280"/>
      <c r="E904" s="280"/>
      <c r="F904" s="280"/>
      <c r="G904" s="280"/>
      <c r="H904" s="280"/>
      <c r="I904" s="280"/>
      <c r="J904" s="280"/>
      <c r="K904" s="280"/>
      <c r="L904" s="280"/>
      <c r="M904" s="280"/>
      <c r="N904" s="280"/>
      <c r="O904" s="280"/>
      <c r="P904" s="280"/>
      <c r="Q904" s="280"/>
      <c r="R904" s="280"/>
      <c r="S904" s="280"/>
      <c r="T904" s="280"/>
      <c r="U904" s="280"/>
      <c r="V904" s="280"/>
      <c r="W904" s="280"/>
      <c r="X904" s="280"/>
      <c r="Y904" s="280"/>
    </row>
    <row r="905" spans="1:25" ht="19.5" customHeight="1" x14ac:dyDescent="0.25">
      <c r="A905" s="280"/>
      <c r="B905" s="281"/>
      <c r="C905" s="280"/>
      <c r="D905" s="280"/>
      <c r="E905" s="280"/>
      <c r="F905" s="280"/>
      <c r="G905" s="280"/>
      <c r="H905" s="280"/>
      <c r="I905" s="280"/>
      <c r="J905" s="280"/>
      <c r="K905" s="280"/>
      <c r="L905" s="280"/>
      <c r="M905" s="280"/>
      <c r="N905" s="280"/>
      <c r="O905" s="280"/>
      <c r="P905" s="280"/>
      <c r="Q905" s="280"/>
      <c r="R905" s="280"/>
      <c r="S905" s="280"/>
      <c r="T905" s="280"/>
      <c r="U905" s="280"/>
      <c r="V905" s="280"/>
      <c r="W905" s="280"/>
      <c r="X905" s="280"/>
      <c r="Y905" s="280"/>
    </row>
    <row r="906" spans="1:25" ht="19.5" customHeight="1" x14ac:dyDescent="0.25">
      <c r="A906" s="280"/>
      <c r="B906" s="281"/>
      <c r="C906" s="280"/>
      <c r="D906" s="280"/>
      <c r="E906" s="280"/>
      <c r="F906" s="280"/>
      <c r="G906" s="280"/>
      <c r="H906" s="280"/>
      <c r="I906" s="280"/>
      <c r="J906" s="280"/>
      <c r="K906" s="280"/>
      <c r="L906" s="280"/>
      <c r="M906" s="280"/>
      <c r="N906" s="280"/>
      <c r="O906" s="280"/>
      <c r="P906" s="280"/>
      <c r="Q906" s="280"/>
      <c r="R906" s="280"/>
      <c r="S906" s="280"/>
      <c r="T906" s="280"/>
      <c r="U906" s="280"/>
      <c r="V906" s="280"/>
      <c r="W906" s="280"/>
      <c r="X906" s="280"/>
      <c r="Y906" s="280"/>
    </row>
    <row r="907" spans="1:25" ht="19.5" customHeight="1" x14ac:dyDescent="0.25">
      <c r="A907" s="280"/>
      <c r="B907" s="281"/>
      <c r="C907" s="280"/>
      <c r="D907" s="280"/>
      <c r="E907" s="280"/>
      <c r="F907" s="280"/>
      <c r="G907" s="280"/>
      <c r="H907" s="280"/>
      <c r="I907" s="280"/>
      <c r="J907" s="280"/>
      <c r="K907" s="280"/>
      <c r="L907" s="280"/>
      <c r="M907" s="280"/>
      <c r="N907" s="280"/>
      <c r="O907" s="280"/>
      <c r="P907" s="280"/>
      <c r="Q907" s="280"/>
      <c r="R907" s="280"/>
      <c r="S907" s="280"/>
      <c r="T907" s="280"/>
      <c r="U907" s="280"/>
      <c r="V907" s="280"/>
      <c r="W907" s="280"/>
      <c r="X907" s="280"/>
      <c r="Y907" s="280"/>
    </row>
    <row r="908" spans="1:25" ht="19.5" customHeight="1" x14ac:dyDescent="0.25">
      <c r="A908" s="280"/>
      <c r="B908" s="281"/>
      <c r="C908" s="280"/>
      <c r="D908" s="280"/>
      <c r="E908" s="280"/>
      <c r="F908" s="280"/>
      <c r="G908" s="280"/>
      <c r="H908" s="280"/>
      <c r="I908" s="280"/>
      <c r="J908" s="280"/>
      <c r="K908" s="280"/>
      <c r="L908" s="280"/>
      <c r="M908" s="280"/>
      <c r="N908" s="280"/>
      <c r="O908" s="280"/>
      <c r="P908" s="280"/>
      <c r="Q908" s="280"/>
      <c r="R908" s="280"/>
      <c r="S908" s="280"/>
      <c r="T908" s="280"/>
      <c r="U908" s="280"/>
      <c r="V908" s="280"/>
      <c r="W908" s="280"/>
      <c r="X908" s="280"/>
      <c r="Y908" s="280"/>
    </row>
    <row r="909" spans="1:25" ht="19.5" customHeight="1" x14ac:dyDescent="0.25">
      <c r="A909" s="280"/>
      <c r="B909" s="281"/>
      <c r="C909" s="280"/>
      <c r="D909" s="280"/>
      <c r="E909" s="280"/>
      <c r="F909" s="280"/>
      <c r="G909" s="280"/>
      <c r="H909" s="280"/>
      <c r="I909" s="280"/>
      <c r="J909" s="280"/>
      <c r="K909" s="280"/>
      <c r="L909" s="280"/>
      <c r="M909" s="280"/>
      <c r="N909" s="280"/>
      <c r="O909" s="280"/>
      <c r="P909" s="280"/>
      <c r="Q909" s="280"/>
      <c r="R909" s="280"/>
      <c r="S909" s="280"/>
      <c r="T909" s="280"/>
      <c r="U909" s="280"/>
      <c r="V909" s="280"/>
      <c r="W909" s="280"/>
      <c r="X909" s="280"/>
      <c r="Y909" s="280"/>
    </row>
    <row r="910" spans="1:25" ht="19.5" customHeight="1" x14ac:dyDescent="0.25">
      <c r="A910" s="280"/>
      <c r="B910" s="281"/>
      <c r="C910" s="280"/>
      <c r="D910" s="280"/>
      <c r="E910" s="280"/>
      <c r="F910" s="280"/>
      <c r="G910" s="280"/>
      <c r="H910" s="280"/>
      <c r="I910" s="280"/>
      <c r="J910" s="280"/>
      <c r="K910" s="280"/>
      <c r="L910" s="280"/>
      <c r="M910" s="280"/>
      <c r="N910" s="280"/>
      <c r="O910" s="280"/>
      <c r="P910" s="280"/>
      <c r="Q910" s="280"/>
      <c r="R910" s="280"/>
      <c r="S910" s="280"/>
      <c r="T910" s="280"/>
      <c r="U910" s="280"/>
      <c r="V910" s="280"/>
      <c r="W910" s="280"/>
      <c r="X910" s="280"/>
      <c r="Y910" s="280"/>
    </row>
    <row r="911" spans="1:25" ht="19.5" customHeight="1" x14ac:dyDescent="0.25">
      <c r="A911" s="280"/>
      <c r="B911" s="281"/>
      <c r="C911" s="280"/>
      <c r="D911" s="280"/>
      <c r="E911" s="280"/>
      <c r="F911" s="280"/>
      <c r="G911" s="280"/>
      <c r="H911" s="280"/>
      <c r="I911" s="280"/>
      <c r="J911" s="280"/>
      <c r="K911" s="280"/>
      <c r="L911" s="280"/>
      <c r="M911" s="280"/>
      <c r="N911" s="280"/>
      <c r="O911" s="280"/>
      <c r="P911" s="280"/>
      <c r="Q911" s="280"/>
      <c r="R911" s="280"/>
      <c r="S911" s="280"/>
      <c r="T911" s="280"/>
      <c r="U911" s="280"/>
      <c r="V911" s="280"/>
      <c r="W911" s="280"/>
      <c r="X911" s="280"/>
      <c r="Y911" s="280"/>
    </row>
    <row r="912" spans="1:25" ht="19.5" customHeight="1" x14ac:dyDescent="0.25">
      <c r="A912" s="280"/>
      <c r="B912" s="281"/>
      <c r="C912" s="280"/>
      <c r="D912" s="280"/>
      <c r="E912" s="280"/>
      <c r="F912" s="280"/>
      <c r="G912" s="280"/>
      <c r="H912" s="280"/>
      <c r="I912" s="280"/>
      <c r="J912" s="280"/>
      <c r="K912" s="280"/>
      <c r="L912" s="280"/>
      <c r="M912" s="280"/>
      <c r="N912" s="280"/>
      <c r="O912" s="280"/>
      <c r="P912" s="280"/>
      <c r="Q912" s="280"/>
      <c r="R912" s="280"/>
      <c r="S912" s="280"/>
      <c r="T912" s="280"/>
      <c r="U912" s="280"/>
      <c r="V912" s="280"/>
      <c r="W912" s="280"/>
      <c r="X912" s="280"/>
      <c r="Y912" s="280"/>
    </row>
    <row r="913" spans="1:25" ht="19.5" customHeight="1" x14ac:dyDescent="0.25">
      <c r="A913" s="280"/>
      <c r="B913" s="281"/>
      <c r="C913" s="280"/>
      <c r="D913" s="280"/>
      <c r="E913" s="280"/>
      <c r="F913" s="280"/>
      <c r="G913" s="280"/>
      <c r="H913" s="280"/>
      <c r="I913" s="280"/>
      <c r="J913" s="280"/>
      <c r="K913" s="280"/>
      <c r="L913" s="280"/>
      <c r="M913" s="280"/>
      <c r="N913" s="280"/>
      <c r="O913" s="280"/>
      <c r="P913" s="280"/>
      <c r="Q913" s="280"/>
      <c r="R913" s="280"/>
      <c r="S913" s="280"/>
      <c r="T913" s="280"/>
      <c r="U913" s="280"/>
      <c r="V913" s="280"/>
      <c r="W913" s="280"/>
      <c r="X913" s="280"/>
      <c r="Y913" s="280"/>
    </row>
    <row r="914" spans="1:25" ht="19.5" customHeight="1" x14ac:dyDescent="0.25">
      <c r="A914" s="280"/>
      <c r="B914" s="281"/>
      <c r="C914" s="280"/>
      <c r="D914" s="280"/>
      <c r="E914" s="280"/>
      <c r="F914" s="280"/>
      <c r="G914" s="280"/>
      <c r="H914" s="280"/>
      <c r="I914" s="280"/>
      <c r="J914" s="280"/>
      <c r="K914" s="280"/>
      <c r="L914" s="280"/>
      <c r="M914" s="280"/>
      <c r="N914" s="280"/>
      <c r="O914" s="280"/>
      <c r="P914" s="280"/>
      <c r="Q914" s="280"/>
      <c r="R914" s="280"/>
      <c r="S914" s="280"/>
      <c r="T914" s="280"/>
      <c r="U914" s="280"/>
      <c r="V914" s="280"/>
      <c r="W914" s="280"/>
      <c r="X914" s="280"/>
      <c r="Y914" s="280"/>
    </row>
    <row r="915" spans="1:25" ht="19.5" customHeight="1" x14ac:dyDescent="0.25">
      <c r="A915" s="280"/>
      <c r="B915" s="281"/>
      <c r="C915" s="280"/>
      <c r="D915" s="280"/>
      <c r="E915" s="280"/>
      <c r="F915" s="280"/>
      <c r="G915" s="280"/>
      <c r="H915" s="280"/>
      <c r="I915" s="280"/>
      <c r="J915" s="280"/>
      <c r="K915" s="280"/>
      <c r="L915" s="280"/>
      <c r="M915" s="280"/>
      <c r="N915" s="280"/>
      <c r="O915" s="280"/>
      <c r="P915" s="280"/>
      <c r="Q915" s="280"/>
      <c r="R915" s="280"/>
      <c r="S915" s="280"/>
      <c r="T915" s="280"/>
      <c r="U915" s="280"/>
      <c r="V915" s="280"/>
      <c r="W915" s="280"/>
      <c r="X915" s="280"/>
      <c r="Y915" s="280"/>
    </row>
    <row r="916" spans="1:25" ht="19.5" customHeight="1" x14ac:dyDescent="0.25">
      <c r="A916" s="280"/>
      <c r="B916" s="281"/>
      <c r="C916" s="280"/>
      <c r="D916" s="280"/>
      <c r="E916" s="280"/>
      <c r="F916" s="280"/>
      <c r="G916" s="280"/>
      <c r="H916" s="280"/>
      <c r="I916" s="280"/>
      <c r="J916" s="280"/>
      <c r="K916" s="280"/>
      <c r="L916" s="280"/>
      <c r="M916" s="280"/>
      <c r="N916" s="280"/>
      <c r="O916" s="280"/>
      <c r="P916" s="280"/>
      <c r="Q916" s="280"/>
      <c r="R916" s="280"/>
      <c r="S916" s="280"/>
      <c r="T916" s="280"/>
      <c r="U916" s="280"/>
      <c r="V916" s="280"/>
      <c r="W916" s="280"/>
      <c r="X916" s="280"/>
      <c r="Y916" s="280"/>
    </row>
    <row r="917" spans="1:25" ht="19.5" customHeight="1" x14ac:dyDescent="0.25">
      <c r="A917" s="280"/>
      <c r="B917" s="281"/>
      <c r="C917" s="280"/>
      <c r="D917" s="280"/>
      <c r="E917" s="280"/>
      <c r="F917" s="280"/>
      <c r="G917" s="280"/>
      <c r="H917" s="280"/>
      <c r="I917" s="280"/>
      <c r="J917" s="280"/>
      <c r="K917" s="280"/>
      <c r="L917" s="280"/>
      <c r="M917" s="280"/>
      <c r="N917" s="280"/>
      <c r="O917" s="280"/>
      <c r="P917" s="280"/>
      <c r="Q917" s="280"/>
      <c r="R917" s="280"/>
      <c r="S917" s="280"/>
      <c r="T917" s="280"/>
      <c r="U917" s="280"/>
      <c r="V917" s="280"/>
      <c r="W917" s="280"/>
      <c r="X917" s="280"/>
      <c r="Y917" s="280"/>
    </row>
    <row r="918" spans="1:25" ht="19.5" customHeight="1" x14ac:dyDescent="0.25">
      <c r="A918" s="280"/>
      <c r="B918" s="281"/>
      <c r="C918" s="280"/>
      <c r="D918" s="280"/>
      <c r="E918" s="280"/>
      <c r="F918" s="280"/>
      <c r="G918" s="280"/>
      <c r="H918" s="280"/>
      <c r="I918" s="280"/>
      <c r="J918" s="280"/>
      <c r="K918" s="280"/>
      <c r="L918" s="280"/>
      <c r="M918" s="280"/>
      <c r="N918" s="280"/>
      <c r="O918" s="280"/>
      <c r="P918" s="280"/>
      <c r="Q918" s="280"/>
      <c r="R918" s="280"/>
      <c r="S918" s="280"/>
      <c r="T918" s="280"/>
      <c r="U918" s="280"/>
      <c r="V918" s="280"/>
      <c r="W918" s="280"/>
      <c r="X918" s="280"/>
      <c r="Y918" s="280"/>
    </row>
    <row r="919" spans="1:25" ht="19.5" customHeight="1" x14ac:dyDescent="0.25">
      <c r="A919" s="280"/>
      <c r="B919" s="281"/>
      <c r="C919" s="280"/>
      <c r="D919" s="280"/>
      <c r="E919" s="280"/>
      <c r="F919" s="280"/>
      <c r="G919" s="280"/>
      <c r="H919" s="280"/>
      <c r="I919" s="280"/>
      <c r="J919" s="280"/>
      <c r="K919" s="280"/>
      <c r="L919" s="280"/>
      <c r="M919" s="280"/>
      <c r="N919" s="280"/>
      <c r="O919" s="280"/>
      <c r="P919" s="280"/>
      <c r="Q919" s="280"/>
      <c r="R919" s="280"/>
      <c r="S919" s="280"/>
      <c r="T919" s="280"/>
      <c r="U919" s="280"/>
      <c r="V919" s="280"/>
      <c r="W919" s="280"/>
      <c r="X919" s="280"/>
      <c r="Y919" s="280"/>
    </row>
    <row r="920" spans="1:25" ht="19.5" customHeight="1" x14ac:dyDescent="0.25">
      <c r="A920" s="280"/>
      <c r="B920" s="281"/>
      <c r="C920" s="280"/>
      <c r="D920" s="280"/>
      <c r="E920" s="280"/>
      <c r="F920" s="280"/>
      <c r="G920" s="280"/>
      <c r="H920" s="280"/>
      <c r="I920" s="280"/>
      <c r="J920" s="280"/>
      <c r="K920" s="280"/>
      <c r="L920" s="280"/>
      <c r="M920" s="280"/>
      <c r="N920" s="280"/>
      <c r="O920" s="280"/>
      <c r="P920" s="280"/>
      <c r="Q920" s="280"/>
      <c r="R920" s="280"/>
      <c r="S920" s="280"/>
      <c r="T920" s="280"/>
      <c r="U920" s="280"/>
      <c r="V920" s="280"/>
      <c r="W920" s="280"/>
      <c r="X920" s="280"/>
      <c r="Y920" s="280"/>
    </row>
    <row r="921" spans="1:25" ht="19.5" customHeight="1" x14ac:dyDescent="0.25">
      <c r="A921" s="280"/>
      <c r="B921" s="281"/>
      <c r="C921" s="280"/>
      <c r="D921" s="280"/>
      <c r="E921" s="280"/>
      <c r="F921" s="280"/>
      <c r="G921" s="280"/>
      <c r="H921" s="280"/>
      <c r="I921" s="280"/>
      <c r="J921" s="280"/>
      <c r="K921" s="280"/>
      <c r="L921" s="280"/>
      <c r="M921" s="280"/>
      <c r="N921" s="280"/>
      <c r="O921" s="280"/>
      <c r="P921" s="280"/>
      <c r="Q921" s="280"/>
      <c r="R921" s="280"/>
      <c r="S921" s="280"/>
      <c r="T921" s="280"/>
      <c r="U921" s="280"/>
      <c r="V921" s="280"/>
      <c r="W921" s="280"/>
      <c r="X921" s="280"/>
      <c r="Y921" s="280"/>
    </row>
    <row r="922" spans="1:25" ht="19.5" customHeight="1" x14ac:dyDescent="0.25">
      <c r="A922" s="280"/>
      <c r="B922" s="281"/>
      <c r="C922" s="280"/>
      <c r="D922" s="280"/>
      <c r="E922" s="280"/>
      <c r="F922" s="280"/>
      <c r="G922" s="280"/>
      <c r="H922" s="280"/>
      <c r="I922" s="280"/>
      <c r="J922" s="280"/>
      <c r="K922" s="280"/>
      <c r="L922" s="280"/>
      <c r="M922" s="280"/>
      <c r="N922" s="280"/>
      <c r="O922" s="280"/>
      <c r="P922" s="280"/>
      <c r="Q922" s="280"/>
      <c r="R922" s="280"/>
      <c r="S922" s="280"/>
      <c r="T922" s="280"/>
      <c r="U922" s="280"/>
      <c r="V922" s="280"/>
      <c r="W922" s="280"/>
      <c r="X922" s="280"/>
      <c r="Y922" s="280"/>
    </row>
    <row r="923" spans="1:25" ht="19.5" customHeight="1" x14ac:dyDescent="0.25">
      <c r="A923" s="280"/>
      <c r="B923" s="281"/>
      <c r="C923" s="280"/>
      <c r="D923" s="280"/>
      <c r="E923" s="280"/>
      <c r="F923" s="280"/>
      <c r="G923" s="280"/>
      <c r="H923" s="280"/>
      <c r="I923" s="280"/>
      <c r="J923" s="280"/>
      <c r="K923" s="280"/>
      <c r="L923" s="280"/>
      <c r="M923" s="280"/>
      <c r="N923" s="280"/>
      <c r="O923" s="280"/>
      <c r="P923" s="280"/>
      <c r="Q923" s="280"/>
      <c r="R923" s="280"/>
      <c r="S923" s="280"/>
      <c r="T923" s="280"/>
      <c r="U923" s="280"/>
      <c r="V923" s="280"/>
      <c r="W923" s="280"/>
      <c r="X923" s="280"/>
      <c r="Y923" s="280"/>
    </row>
    <row r="924" spans="1:25" ht="19.5" customHeight="1" x14ac:dyDescent="0.25">
      <c r="A924" s="280"/>
      <c r="B924" s="281"/>
      <c r="C924" s="280"/>
      <c r="D924" s="280"/>
      <c r="E924" s="280"/>
      <c r="F924" s="280"/>
      <c r="G924" s="280"/>
      <c r="H924" s="280"/>
      <c r="I924" s="280"/>
      <c r="J924" s="280"/>
      <c r="K924" s="280"/>
      <c r="L924" s="280"/>
      <c r="M924" s="280"/>
      <c r="N924" s="280"/>
      <c r="O924" s="280"/>
      <c r="P924" s="280"/>
      <c r="Q924" s="280"/>
      <c r="R924" s="280"/>
      <c r="S924" s="280"/>
      <c r="T924" s="280"/>
      <c r="U924" s="280"/>
      <c r="V924" s="280"/>
      <c r="W924" s="280"/>
      <c r="X924" s="280"/>
      <c r="Y924" s="280"/>
    </row>
    <row r="925" spans="1:25" ht="19.5" customHeight="1" x14ac:dyDescent="0.25">
      <c r="A925" s="280"/>
      <c r="B925" s="281"/>
      <c r="C925" s="280"/>
      <c r="D925" s="280"/>
      <c r="E925" s="280"/>
      <c r="F925" s="280"/>
      <c r="G925" s="280"/>
      <c r="H925" s="280"/>
      <c r="I925" s="280"/>
      <c r="J925" s="280"/>
      <c r="K925" s="280"/>
      <c r="L925" s="280"/>
      <c r="M925" s="280"/>
      <c r="N925" s="280"/>
      <c r="O925" s="280"/>
      <c r="P925" s="280"/>
      <c r="Q925" s="280"/>
      <c r="R925" s="280"/>
      <c r="S925" s="280"/>
      <c r="T925" s="280"/>
      <c r="U925" s="280"/>
      <c r="V925" s="280"/>
      <c r="W925" s="280"/>
      <c r="X925" s="280"/>
      <c r="Y925" s="280"/>
    </row>
    <row r="926" spans="1:25" ht="19.5" customHeight="1" x14ac:dyDescent="0.25">
      <c r="A926" s="280"/>
      <c r="B926" s="281"/>
      <c r="C926" s="280"/>
      <c r="D926" s="280"/>
      <c r="E926" s="280"/>
      <c r="F926" s="280"/>
      <c r="G926" s="280"/>
      <c r="H926" s="280"/>
      <c r="I926" s="280"/>
      <c r="J926" s="280"/>
      <c r="K926" s="280"/>
      <c r="L926" s="280"/>
      <c r="M926" s="280"/>
      <c r="N926" s="280"/>
      <c r="O926" s="280"/>
      <c r="P926" s="280"/>
      <c r="Q926" s="280"/>
      <c r="R926" s="280"/>
      <c r="S926" s="280"/>
      <c r="T926" s="280"/>
      <c r="U926" s="280"/>
      <c r="V926" s="280"/>
      <c r="W926" s="280"/>
      <c r="X926" s="280"/>
      <c r="Y926" s="280"/>
    </row>
    <row r="927" spans="1:25" ht="19.5" customHeight="1" x14ac:dyDescent="0.25">
      <c r="A927" s="280"/>
      <c r="B927" s="281"/>
      <c r="C927" s="280"/>
      <c r="D927" s="280"/>
      <c r="E927" s="280"/>
      <c r="F927" s="280"/>
      <c r="G927" s="280"/>
      <c r="H927" s="280"/>
      <c r="I927" s="280"/>
      <c r="J927" s="280"/>
      <c r="K927" s="280"/>
      <c r="L927" s="280"/>
      <c r="M927" s="280"/>
      <c r="N927" s="280"/>
      <c r="O927" s="280"/>
      <c r="P927" s="280"/>
      <c r="Q927" s="280"/>
      <c r="R927" s="280"/>
      <c r="S927" s="280"/>
      <c r="T927" s="280"/>
      <c r="U927" s="280"/>
      <c r="V927" s="280"/>
      <c r="W927" s="280"/>
      <c r="X927" s="280"/>
      <c r="Y927" s="280"/>
    </row>
    <row r="928" spans="1:25" ht="19.5" customHeight="1" x14ac:dyDescent="0.25">
      <c r="A928" s="280"/>
      <c r="B928" s="281"/>
      <c r="C928" s="280"/>
      <c r="D928" s="280"/>
      <c r="E928" s="280"/>
      <c r="F928" s="280"/>
      <c r="G928" s="280"/>
      <c r="H928" s="280"/>
      <c r="I928" s="280"/>
      <c r="J928" s="280"/>
      <c r="K928" s="280"/>
      <c r="L928" s="280"/>
      <c r="M928" s="280"/>
      <c r="N928" s="280"/>
      <c r="O928" s="280"/>
      <c r="P928" s="280"/>
      <c r="Q928" s="280"/>
      <c r="R928" s="280"/>
      <c r="S928" s="280"/>
      <c r="T928" s="280"/>
      <c r="U928" s="280"/>
      <c r="V928" s="280"/>
      <c r="W928" s="280"/>
      <c r="X928" s="280"/>
      <c r="Y928" s="280"/>
    </row>
    <row r="929" spans="1:25" ht="19.5" customHeight="1" x14ac:dyDescent="0.25">
      <c r="A929" s="280"/>
      <c r="B929" s="281"/>
      <c r="C929" s="280"/>
      <c r="D929" s="280"/>
      <c r="E929" s="280"/>
      <c r="F929" s="280"/>
      <c r="G929" s="280"/>
      <c r="H929" s="280"/>
      <c r="I929" s="280"/>
      <c r="J929" s="280"/>
      <c r="K929" s="280"/>
      <c r="L929" s="280"/>
      <c r="M929" s="280"/>
      <c r="N929" s="280"/>
      <c r="O929" s="280"/>
      <c r="P929" s="280"/>
      <c r="Q929" s="280"/>
      <c r="R929" s="280"/>
      <c r="S929" s="280"/>
      <c r="T929" s="280"/>
      <c r="U929" s="280"/>
      <c r="V929" s="280"/>
      <c r="W929" s="280"/>
      <c r="X929" s="280"/>
      <c r="Y929" s="280"/>
    </row>
    <row r="930" spans="1:25" ht="19.5" customHeight="1" x14ac:dyDescent="0.25">
      <c r="A930" s="280"/>
      <c r="B930" s="281"/>
      <c r="C930" s="280"/>
      <c r="D930" s="280"/>
      <c r="E930" s="280"/>
      <c r="F930" s="280"/>
      <c r="G930" s="280"/>
      <c r="H930" s="280"/>
      <c r="I930" s="280"/>
      <c r="J930" s="280"/>
      <c r="K930" s="280"/>
      <c r="L930" s="280"/>
      <c r="M930" s="280"/>
      <c r="N930" s="280"/>
      <c r="O930" s="280"/>
      <c r="P930" s="280"/>
      <c r="Q930" s="280"/>
      <c r="R930" s="280"/>
      <c r="S930" s="280"/>
      <c r="T930" s="280"/>
      <c r="U930" s="280"/>
      <c r="V930" s="280"/>
      <c r="W930" s="280"/>
      <c r="X930" s="280"/>
      <c r="Y930" s="280"/>
    </row>
    <row r="931" spans="1:25" ht="19.5" customHeight="1" x14ac:dyDescent="0.25">
      <c r="A931" s="280"/>
      <c r="B931" s="281"/>
      <c r="C931" s="280"/>
      <c r="D931" s="280"/>
      <c r="E931" s="280"/>
      <c r="F931" s="280"/>
      <c r="G931" s="280"/>
      <c r="H931" s="280"/>
      <c r="I931" s="280"/>
      <c r="J931" s="280"/>
      <c r="K931" s="280"/>
      <c r="L931" s="280"/>
      <c r="M931" s="280"/>
      <c r="N931" s="280"/>
      <c r="O931" s="280"/>
      <c r="P931" s="280"/>
      <c r="Q931" s="280"/>
      <c r="R931" s="280"/>
      <c r="S931" s="280"/>
      <c r="T931" s="280"/>
      <c r="U931" s="280"/>
      <c r="V931" s="280"/>
      <c r="W931" s="280"/>
      <c r="X931" s="280"/>
      <c r="Y931" s="280"/>
    </row>
    <row r="932" spans="1:25" ht="19.5" customHeight="1" x14ac:dyDescent="0.25">
      <c r="A932" s="280"/>
      <c r="B932" s="281"/>
      <c r="C932" s="280"/>
      <c r="D932" s="280"/>
      <c r="E932" s="280"/>
      <c r="F932" s="280"/>
      <c r="G932" s="280"/>
      <c r="H932" s="280"/>
      <c r="I932" s="280"/>
      <c r="J932" s="280"/>
      <c r="K932" s="280"/>
      <c r="L932" s="280"/>
      <c r="M932" s="280"/>
      <c r="N932" s="280"/>
      <c r="O932" s="280"/>
      <c r="P932" s="280"/>
      <c r="Q932" s="280"/>
      <c r="R932" s="280"/>
      <c r="S932" s="280"/>
      <c r="T932" s="280"/>
      <c r="U932" s="280"/>
      <c r="V932" s="280"/>
      <c r="W932" s="280"/>
      <c r="X932" s="280"/>
      <c r="Y932" s="280"/>
    </row>
    <row r="933" spans="1:25" ht="19.5" customHeight="1" x14ac:dyDescent="0.25">
      <c r="A933" s="280"/>
      <c r="B933" s="281"/>
      <c r="C933" s="280"/>
      <c r="D933" s="280"/>
      <c r="E933" s="280"/>
      <c r="F933" s="280"/>
      <c r="G933" s="280"/>
      <c r="H933" s="280"/>
      <c r="I933" s="280"/>
      <c r="J933" s="280"/>
      <c r="K933" s="280"/>
      <c r="L933" s="280"/>
      <c r="M933" s="280"/>
      <c r="N933" s="280"/>
      <c r="O933" s="280"/>
      <c r="P933" s="280"/>
      <c r="Q933" s="280"/>
      <c r="R933" s="280"/>
      <c r="S933" s="280"/>
      <c r="T933" s="280"/>
      <c r="U933" s="280"/>
      <c r="V933" s="280"/>
      <c r="W933" s="280"/>
      <c r="X933" s="280"/>
      <c r="Y933" s="280"/>
    </row>
    <row r="934" spans="1:25" ht="19.5" customHeight="1" x14ac:dyDescent="0.25">
      <c r="A934" s="280"/>
      <c r="B934" s="281"/>
      <c r="C934" s="280"/>
      <c r="D934" s="280"/>
      <c r="E934" s="280"/>
      <c r="F934" s="280"/>
      <c r="G934" s="280"/>
      <c r="H934" s="280"/>
      <c r="I934" s="280"/>
      <c r="J934" s="280"/>
      <c r="K934" s="280"/>
      <c r="L934" s="280"/>
      <c r="M934" s="280"/>
      <c r="N934" s="280"/>
      <c r="O934" s="280"/>
      <c r="P934" s="280"/>
      <c r="Q934" s="280"/>
      <c r="R934" s="280"/>
      <c r="S934" s="280"/>
      <c r="T934" s="280"/>
      <c r="U934" s="280"/>
      <c r="V934" s="280"/>
      <c r="W934" s="280"/>
      <c r="X934" s="280"/>
      <c r="Y934" s="280"/>
    </row>
    <row r="935" spans="1:25" ht="19.5" customHeight="1" x14ac:dyDescent="0.25">
      <c r="A935" s="280"/>
      <c r="B935" s="281"/>
      <c r="C935" s="280"/>
      <c r="D935" s="280"/>
      <c r="E935" s="280"/>
      <c r="F935" s="280"/>
      <c r="G935" s="280"/>
      <c r="H935" s="280"/>
      <c r="I935" s="280"/>
      <c r="J935" s="280"/>
      <c r="K935" s="280"/>
      <c r="L935" s="280"/>
      <c r="M935" s="280"/>
      <c r="N935" s="280"/>
      <c r="O935" s="280"/>
      <c r="P935" s="280"/>
      <c r="Q935" s="280"/>
      <c r="R935" s="280"/>
      <c r="S935" s="280"/>
      <c r="T935" s="280"/>
      <c r="U935" s="280"/>
      <c r="V935" s="280"/>
      <c r="W935" s="280"/>
      <c r="X935" s="280"/>
      <c r="Y935" s="280"/>
    </row>
    <row r="936" spans="1:25" ht="19.5" customHeight="1" x14ac:dyDescent="0.25">
      <c r="A936" s="280"/>
      <c r="B936" s="281"/>
      <c r="C936" s="280"/>
      <c r="D936" s="280"/>
      <c r="E936" s="280"/>
      <c r="F936" s="280"/>
      <c r="G936" s="280"/>
      <c r="H936" s="280"/>
      <c r="I936" s="280"/>
      <c r="J936" s="280"/>
      <c r="K936" s="280"/>
      <c r="L936" s="280"/>
      <c r="M936" s="280"/>
      <c r="N936" s="280"/>
      <c r="O936" s="280"/>
      <c r="P936" s="280"/>
      <c r="Q936" s="280"/>
      <c r="R936" s="280"/>
      <c r="S936" s="280"/>
      <c r="T936" s="280"/>
      <c r="U936" s="280"/>
      <c r="V936" s="280"/>
      <c r="W936" s="280"/>
      <c r="X936" s="280"/>
      <c r="Y936" s="280"/>
    </row>
    <row r="937" spans="1:25" ht="19.5" customHeight="1" x14ac:dyDescent="0.25">
      <c r="A937" s="280"/>
      <c r="B937" s="281"/>
      <c r="C937" s="280"/>
      <c r="D937" s="280"/>
      <c r="E937" s="280"/>
      <c r="F937" s="280"/>
      <c r="G937" s="280"/>
      <c r="H937" s="280"/>
      <c r="I937" s="280"/>
      <c r="J937" s="280"/>
      <c r="K937" s="280"/>
      <c r="L937" s="280"/>
      <c r="M937" s="280"/>
      <c r="N937" s="280"/>
      <c r="O937" s="280"/>
      <c r="P937" s="280"/>
      <c r="Q937" s="280"/>
      <c r="R937" s="280"/>
      <c r="S937" s="280"/>
      <c r="T937" s="280"/>
      <c r="U937" s="280"/>
      <c r="V937" s="280"/>
      <c r="W937" s="280"/>
      <c r="X937" s="280"/>
      <c r="Y937" s="280"/>
    </row>
    <row r="938" spans="1:25" ht="19.5" customHeight="1" x14ac:dyDescent="0.25">
      <c r="A938" s="280"/>
      <c r="B938" s="281"/>
      <c r="C938" s="280"/>
      <c r="D938" s="280"/>
      <c r="E938" s="280"/>
      <c r="F938" s="280"/>
      <c r="G938" s="280"/>
      <c r="H938" s="280"/>
      <c r="I938" s="280"/>
      <c r="J938" s="280"/>
      <c r="K938" s="280"/>
      <c r="L938" s="280"/>
      <c r="M938" s="280"/>
      <c r="N938" s="280"/>
      <c r="O938" s="280"/>
      <c r="P938" s="280"/>
      <c r="Q938" s="280"/>
      <c r="R938" s="280"/>
      <c r="S938" s="280"/>
      <c r="T938" s="280"/>
      <c r="U938" s="280"/>
      <c r="V938" s="280"/>
      <c r="W938" s="280"/>
      <c r="X938" s="280"/>
      <c r="Y938" s="280"/>
    </row>
    <row r="939" spans="1:25" ht="19.5" customHeight="1" x14ac:dyDescent="0.25">
      <c r="A939" s="280"/>
      <c r="B939" s="281"/>
      <c r="C939" s="280"/>
      <c r="D939" s="280"/>
      <c r="E939" s="280"/>
      <c r="F939" s="280"/>
      <c r="G939" s="280"/>
      <c r="H939" s="280"/>
      <c r="I939" s="280"/>
      <c r="J939" s="280"/>
      <c r="K939" s="280"/>
      <c r="L939" s="280"/>
      <c r="M939" s="280"/>
      <c r="N939" s="280"/>
      <c r="O939" s="280"/>
      <c r="P939" s="280"/>
      <c r="Q939" s="280"/>
      <c r="R939" s="280"/>
      <c r="S939" s="280"/>
      <c r="T939" s="280"/>
      <c r="U939" s="280"/>
      <c r="V939" s="280"/>
      <c r="W939" s="280"/>
      <c r="X939" s="280"/>
      <c r="Y939" s="280"/>
    </row>
    <row r="940" spans="1:25" ht="19.5" customHeight="1" x14ac:dyDescent="0.25">
      <c r="A940" s="280"/>
      <c r="B940" s="281"/>
      <c r="C940" s="280"/>
      <c r="D940" s="280"/>
      <c r="E940" s="280"/>
      <c r="F940" s="280"/>
      <c r="G940" s="280"/>
      <c r="H940" s="280"/>
      <c r="I940" s="280"/>
      <c r="J940" s="280"/>
      <c r="K940" s="280"/>
      <c r="L940" s="280"/>
      <c r="M940" s="280"/>
      <c r="N940" s="280"/>
      <c r="O940" s="280"/>
      <c r="P940" s="280"/>
      <c r="Q940" s="280"/>
      <c r="R940" s="280"/>
      <c r="S940" s="280"/>
      <c r="T940" s="280"/>
      <c r="U940" s="280"/>
      <c r="V940" s="280"/>
      <c r="W940" s="280"/>
      <c r="X940" s="280"/>
      <c r="Y940" s="280"/>
    </row>
    <row r="941" spans="1:25" ht="19.5" customHeight="1" x14ac:dyDescent="0.25">
      <c r="A941" s="280"/>
      <c r="B941" s="281"/>
      <c r="C941" s="280"/>
      <c r="D941" s="280"/>
      <c r="E941" s="280"/>
      <c r="F941" s="280"/>
      <c r="G941" s="280"/>
      <c r="H941" s="280"/>
      <c r="I941" s="280"/>
      <c r="J941" s="280"/>
      <c r="K941" s="280"/>
      <c r="L941" s="280"/>
      <c r="M941" s="280"/>
      <c r="N941" s="280"/>
      <c r="O941" s="280"/>
      <c r="P941" s="280"/>
      <c r="Q941" s="280"/>
      <c r="R941" s="280"/>
      <c r="S941" s="280"/>
      <c r="T941" s="280"/>
      <c r="U941" s="280"/>
      <c r="V941" s="280"/>
      <c r="W941" s="280"/>
      <c r="X941" s="280"/>
      <c r="Y941" s="280"/>
    </row>
    <row r="942" spans="1:25" ht="19.5" customHeight="1" x14ac:dyDescent="0.25">
      <c r="A942" s="280"/>
      <c r="B942" s="281"/>
      <c r="C942" s="280"/>
      <c r="D942" s="280"/>
      <c r="E942" s="280"/>
      <c r="F942" s="280"/>
      <c r="G942" s="280"/>
      <c r="H942" s="280"/>
      <c r="I942" s="280"/>
      <c r="J942" s="280"/>
      <c r="K942" s="280"/>
      <c r="L942" s="280"/>
      <c r="M942" s="280"/>
      <c r="N942" s="280"/>
      <c r="O942" s="280"/>
      <c r="P942" s="280"/>
      <c r="Q942" s="280"/>
      <c r="R942" s="280"/>
      <c r="S942" s="280"/>
      <c r="T942" s="280"/>
      <c r="U942" s="280"/>
      <c r="V942" s="280"/>
      <c r="W942" s="280"/>
      <c r="X942" s="280"/>
      <c r="Y942" s="280"/>
    </row>
    <row r="943" spans="1:25" ht="19.5" customHeight="1" x14ac:dyDescent="0.25">
      <c r="A943" s="280"/>
      <c r="B943" s="281"/>
      <c r="C943" s="280"/>
      <c r="D943" s="280"/>
      <c r="E943" s="280"/>
      <c r="F943" s="280"/>
      <c r="G943" s="280"/>
      <c r="H943" s="280"/>
      <c r="I943" s="280"/>
      <c r="J943" s="280"/>
      <c r="K943" s="280"/>
      <c r="L943" s="280"/>
      <c r="M943" s="280"/>
      <c r="N943" s="280"/>
      <c r="O943" s="280"/>
      <c r="P943" s="280"/>
      <c r="Q943" s="280"/>
      <c r="R943" s="280"/>
      <c r="S943" s="280"/>
      <c r="T943" s="280"/>
      <c r="U943" s="280"/>
      <c r="V943" s="280"/>
      <c r="W943" s="280"/>
      <c r="X943" s="280"/>
      <c r="Y943" s="280"/>
    </row>
    <row r="944" spans="1:25" ht="19.5" customHeight="1" x14ac:dyDescent="0.25">
      <c r="A944" s="280"/>
      <c r="B944" s="281"/>
      <c r="C944" s="280"/>
      <c r="D944" s="280"/>
      <c r="E944" s="280"/>
      <c r="F944" s="280"/>
      <c r="G944" s="280"/>
      <c r="H944" s="280"/>
      <c r="I944" s="280"/>
      <c r="J944" s="280"/>
      <c r="K944" s="280"/>
      <c r="L944" s="280"/>
      <c r="M944" s="280"/>
      <c r="N944" s="280"/>
      <c r="O944" s="280"/>
      <c r="P944" s="280"/>
      <c r="Q944" s="280"/>
      <c r="R944" s="280"/>
      <c r="S944" s="280"/>
      <c r="T944" s="280"/>
      <c r="U944" s="280"/>
      <c r="V944" s="280"/>
      <c r="W944" s="280"/>
      <c r="X944" s="280"/>
      <c r="Y944" s="280"/>
    </row>
    <row r="945" spans="1:25" ht="19.5" customHeight="1" x14ac:dyDescent="0.25">
      <c r="A945" s="280"/>
      <c r="B945" s="281"/>
      <c r="C945" s="280"/>
      <c r="D945" s="280"/>
      <c r="E945" s="280"/>
      <c r="F945" s="280"/>
      <c r="G945" s="280"/>
      <c r="H945" s="280"/>
      <c r="I945" s="280"/>
      <c r="J945" s="280"/>
      <c r="K945" s="280"/>
      <c r="L945" s="280"/>
      <c r="M945" s="280"/>
      <c r="N945" s="280"/>
      <c r="O945" s="280"/>
      <c r="P945" s="280"/>
      <c r="Q945" s="280"/>
      <c r="R945" s="280"/>
      <c r="S945" s="280"/>
      <c r="T945" s="280"/>
      <c r="U945" s="280"/>
      <c r="V945" s="280"/>
      <c r="W945" s="280"/>
      <c r="X945" s="280"/>
      <c r="Y945" s="280"/>
    </row>
    <row r="946" spans="1:25" ht="19.5" customHeight="1" x14ac:dyDescent="0.25">
      <c r="A946" s="280"/>
      <c r="B946" s="281"/>
      <c r="C946" s="280"/>
      <c r="D946" s="280"/>
      <c r="E946" s="280"/>
      <c r="F946" s="280"/>
      <c r="G946" s="280"/>
      <c r="H946" s="280"/>
      <c r="I946" s="280"/>
      <c r="J946" s="280"/>
      <c r="K946" s="280"/>
      <c r="L946" s="280"/>
      <c r="M946" s="280"/>
      <c r="N946" s="280"/>
      <c r="O946" s="280"/>
      <c r="P946" s="280"/>
      <c r="Q946" s="280"/>
      <c r="R946" s="280"/>
      <c r="S946" s="280"/>
      <c r="T946" s="280"/>
      <c r="U946" s="280"/>
      <c r="V946" s="280"/>
      <c r="W946" s="280"/>
      <c r="X946" s="280"/>
      <c r="Y946" s="280"/>
    </row>
    <row r="947" spans="1:25" ht="19.5" customHeight="1" x14ac:dyDescent="0.25">
      <c r="A947" s="280"/>
      <c r="B947" s="281"/>
      <c r="C947" s="280"/>
      <c r="D947" s="280"/>
      <c r="E947" s="280"/>
      <c r="F947" s="280"/>
      <c r="G947" s="280"/>
      <c r="H947" s="280"/>
      <c r="I947" s="280"/>
      <c r="J947" s="280"/>
      <c r="K947" s="280"/>
      <c r="L947" s="280"/>
      <c r="M947" s="280"/>
      <c r="N947" s="280"/>
      <c r="O947" s="280"/>
      <c r="P947" s="280"/>
      <c r="Q947" s="280"/>
      <c r="R947" s="280"/>
      <c r="S947" s="280"/>
      <c r="T947" s="280"/>
      <c r="U947" s="280"/>
      <c r="V947" s="280"/>
      <c r="W947" s="280"/>
      <c r="X947" s="280"/>
      <c r="Y947" s="280"/>
    </row>
    <row r="948" spans="1:25" ht="19.5" customHeight="1" x14ac:dyDescent="0.25">
      <c r="A948" s="280"/>
      <c r="B948" s="281"/>
      <c r="C948" s="280"/>
      <c r="D948" s="280"/>
      <c r="E948" s="280"/>
      <c r="F948" s="280"/>
      <c r="G948" s="280"/>
      <c r="H948" s="280"/>
      <c r="I948" s="280"/>
      <c r="J948" s="280"/>
      <c r="K948" s="280"/>
      <c r="L948" s="280"/>
      <c r="M948" s="280"/>
      <c r="N948" s="280"/>
      <c r="O948" s="280"/>
      <c r="P948" s="280"/>
      <c r="Q948" s="280"/>
      <c r="R948" s="280"/>
      <c r="S948" s="280"/>
      <c r="T948" s="280"/>
      <c r="U948" s="280"/>
      <c r="V948" s="280"/>
      <c r="W948" s="280"/>
      <c r="X948" s="280"/>
      <c r="Y948" s="280"/>
    </row>
    <row r="949" spans="1:25" ht="19.5" customHeight="1" x14ac:dyDescent="0.25">
      <c r="A949" s="280"/>
      <c r="B949" s="281"/>
      <c r="C949" s="280"/>
      <c r="D949" s="280"/>
      <c r="E949" s="280"/>
      <c r="F949" s="280"/>
      <c r="G949" s="280"/>
      <c r="H949" s="280"/>
      <c r="I949" s="280"/>
      <c r="J949" s="280"/>
      <c r="K949" s="280"/>
      <c r="L949" s="280"/>
      <c r="M949" s="280"/>
      <c r="N949" s="280"/>
      <c r="O949" s="280"/>
      <c r="P949" s="280"/>
      <c r="Q949" s="280"/>
      <c r="R949" s="280"/>
      <c r="S949" s="280"/>
      <c r="T949" s="280"/>
      <c r="U949" s="280"/>
      <c r="V949" s="280"/>
      <c r="W949" s="280"/>
      <c r="X949" s="280"/>
      <c r="Y949" s="280"/>
    </row>
    <row r="950" spans="1:25" ht="19.5" customHeight="1" x14ac:dyDescent="0.25">
      <c r="A950" s="280"/>
      <c r="B950" s="281"/>
      <c r="C950" s="280"/>
      <c r="D950" s="280"/>
      <c r="E950" s="280"/>
      <c r="F950" s="280"/>
      <c r="G950" s="280"/>
      <c r="H950" s="280"/>
      <c r="I950" s="280"/>
      <c r="J950" s="280"/>
      <c r="K950" s="280"/>
      <c r="L950" s="280"/>
      <c r="M950" s="280"/>
      <c r="N950" s="280"/>
      <c r="O950" s="280"/>
      <c r="P950" s="280"/>
      <c r="Q950" s="280"/>
      <c r="R950" s="280"/>
      <c r="S950" s="280"/>
      <c r="T950" s="280"/>
      <c r="U950" s="280"/>
      <c r="V950" s="280"/>
      <c r="W950" s="280"/>
      <c r="X950" s="280"/>
      <c r="Y950" s="280"/>
    </row>
    <row r="951" spans="1:25" ht="19.5" customHeight="1" x14ac:dyDescent="0.25">
      <c r="A951" s="280"/>
      <c r="B951" s="281"/>
      <c r="C951" s="280"/>
      <c r="D951" s="280"/>
      <c r="E951" s="280"/>
      <c r="F951" s="280"/>
      <c r="G951" s="280"/>
      <c r="H951" s="280"/>
      <c r="I951" s="280"/>
      <c r="J951" s="280"/>
      <c r="K951" s="280"/>
      <c r="L951" s="280"/>
      <c r="M951" s="280"/>
      <c r="N951" s="280"/>
      <c r="O951" s="280"/>
      <c r="P951" s="280"/>
      <c r="Q951" s="280"/>
      <c r="R951" s="280"/>
      <c r="S951" s="280"/>
      <c r="T951" s="280"/>
      <c r="U951" s="280"/>
      <c r="V951" s="280"/>
      <c r="W951" s="280"/>
      <c r="X951" s="280"/>
      <c r="Y951" s="280"/>
    </row>
    <row r="952" spans="1:25" ht="19.5" customHeight="1" x14ac:dyDescent="0.25">
      <c r="A952" s="280"/>
      <c r="B952" s="281"/>
      <c r="C952" s="280"/>
      <c r="D952" s="280"/>
      <c r="E952" s="280"/>
      <c r="F952" s="280"/>
      <c r="G952" s="280"/>
      <c r="H952" s="280"/>
      <c r="I952" s="280"/>
      <c r="J952" s="280"/>
      <c r="K952" s="280"/>
      <c r="L952" s="280"/>
      <c r="M952" s="280"/>
      <c r="N952" s="280"/>
      <c r="O952" s="280"/>
      <c r="P952" s="280"/>
      <c r="Q952" s="280"/>
      <c r="R952" s="280"/>
      <c r="S952" s="280"/>
      <c r="T952" s="280"/>
      <c r="U952" s="280"/>
      <c r="V952" s="280"/>
      <c r="W952" s="280"/>
      <c r="X952" s="280"/>
      <c r="Y952" s="280"/>
    </row>
    <row r="953" spans="1:25" ht="19.5" customHeight="1" x14ac:dyDescent="0.25">
      <c r="A953" s="280"/>
      <c r="B953" s="281"/>
      <c r="C953" s="280"/>
      <c r="D953" s="280"/>
      <c r="E953" s="280"/>
      <c r="F953" s="280"/>
      <c r="G953" s="280"/>
      <c r="H953" s="280"/>
      <c r="I953" s="280"/>
      <c r="J953" s="280"/>
      <c r="K953" s="280"/>
      <c r="L953" s="280"/>
      <c r="M953" s="280"/>
      <c r="N953" s="280"/>
      <c r="O953" s="280"/>
      <c r="P953" s="280"/>
      <c r="Q953" s="280"/>
      <c r="R953" s="280"/>
      <c r="S953" s="280"/>
      <c r="T953" s="280"/>
      <c r="U953" s="280"/>
      <c r="V953" s="280"/>
      <c r="W953" s="280"/>
      <c r="X953" s="280"/>
      <c r="Y953" s="280"/>
    </row>
    <row r="954" spans="1:25" ht="19.5" customHeight="1" x14ac:dyDescent="0.25">
      <c r="A954" s="280"/>
      <c r="B954" s="281"/>
      <c r="C954" s="280"/>
      <c r="D954" s="280"/>
      <c r="E954" s="280"/>
      <c r="F954" s="280"/>
      <c r="G954" s="280"/>
      <c r="H954" s="280"/>
      <c r="I954" s="280"/>
      <c r="J954" s="280"/>
      <c r="K954" s="280"/>
      <c r="L954" s="280"/>
      <c r="M954" s="280"/>
      <c r="N954" s="280"/>
      <c r="O954" s="280"/>
      <c r="P954" s="280"/>
      <c r="Q954" s="280"/>
      <c r="R954" s="280"/>
      <c r="S954" s="280"/>
      <c r="T954" s="280"/>
      <c r="U954" s="280"/>
      <c r="V954" s="280"/>
      <c r="W954" s="280"/>
      <c r="X954" s="280"/>
      <c r="Y954" s="280"/>
    </row>
    <row r="955" spans="1:25" ht="19.5" customHeight="1" x14ac:dyDescent="0.25">
      <c r="A955" s="280"/>
      <c r="B955" s="281"/>
      <c r="C955" s="280"/>
      <c r="D955" s="280"/>
      <c r="E955" s="280"/>
      <c r="F955" s="280"/>
      <c r="G955" s="280"/>
      <c r="H955" s="280"/>
      <c r="I955" s="280"/>
      <c r="J955" s="280"/>
      <c r="K955" s="280"/>
      <c r="L955" s="280"/>
      <c r="M955" s="280"/>
      <c r="N955" s="280"/>
      <c r="O955" s="280"/>
      <c r="P955" s="280"/>
      <c r="Q955" s="280"/>
      <c r="R955" s="280"/>
      <c r="S955" s="280"/>
      <c r="T955" s="280"/>
      <c r="U955" s="280"/>
      <c r="V955" s="280"/>
      <c r="W955" s="280"/>
      <c r="X955" s="280"/>
      <c r="Y955" s="280"/>
    </row>
    <row r="956" spans="1:25" ht="19.5" customHeight="1" x14ac:dyDescent="0.25">
      <c r="A956" s="280"/>
      <c r="B956" s="281"/>
      <c r="C956" s="280"/>
      <c r="D956" s="280"/>
      <c r="E956" s="280"/>
      <c r="F956" s="280"/>
      <c r="G956" s="280"/>
      <c r="H956" s="280"/>
      <c r="I956" s="280"/>
      <c r="J956" s="280"/>
      <c r="K956" s="280"/>
      <c r="L956" s="280"/>
      <c r="M956" s="280"/>
      <c r="N956" s="280"/>
      <c r="O956" s="280"/>
      <c r="P956" s="280"/>
      <c r="Q956" s="280"/>
      <c r="R956" s="280"/>
      <c r="S956" s="280"/>
      <c r="T956" s="280"/>
      <c r="U956" s="280"/>
      <c r="V956" s="280"/>
      <c r="W956" s="280"/>
      <c r="X956" s="280"/>
      <c r="Y956" s="280"/>
    </row>
    <row r="957" spans="1:25" ht="19.5" customHeight="1" x14ac:dyDescent="0.25">
      <c r="A957" s="280"/>
      <c r="B957" s="281"/>
      <c r="C957" s="280"/>
      <c r="D957" s="280"/>
      <c r="E957" s="280"/>
      <c r="F957" s="280"/>
      <c r="G957" s="280"/>
      <c r="H957" s="280"/>
      <c r="I957" s="280"/>
      <c r="J957" s="280"/>
      <c r="K957" s="280"/>
      <c r="L957" s="280"/>
      <c r="M957" s="280"/>
      <c r="N957" s="280"/>
      <c r="O957" s="280"/>
      <c r="P957" s="280"/>
      <c r="Q957" s="280"/>
      <c r="R957" s="280"/>
      <c r="S957" s="280"/>
      <c r="T957" s="280"/>
      <c r="U957" s="280"/>
      <c r="V957" s="280"/>
      <c r="W957" s="280"/>
      <c r="X957" s="280"/>
      <c r="Y957" s="280"/>
    </row>
    <row r="958" spans="1:25" ht="19.5" customHeight="1" x14ac:dyDescent="0.25">
      <c r="A958" s="280"/>
      <c r="B958" s="281"/>
      <c r="C958" s="280"/>
      <c r="D958" s="280"/>
      <c r="E958" s="280"/>
      <c r="F958" s="280"/>
      <c r="G958" s="280"/>
      <c r="H958" s="280"/>
      <c r="I958" s="280"/>
      <c r="J958" s="280"/>
      <c r="K958" s="280"/>
      <c r="L958" s="280"/>
      <c r="M958" s="280"/>
      <c r="N958" s="280"/>
      <c r="O958" s="280"/>
      <c r="P958" s="280"/>
      <c r="Q958" s="280"/>
      <c r="R958" s="280"/>
      <c r="S958" s="280"/>
      <c r="T958" s="280"/>
      <c r="U958" s="280"/>
      <c r="V958" s="280"/>
      <c r="W958" s="280"/>
      <c r="X958" s="280"/>
      <c r="Y958" s="280"/>
    </row>
    <row r="959" spans="1:25" ht="19.5" customHeight="1" x14ac:dyDescent="0.25">
      <c r="A959" s="280"/>
      <c r="B959" s="281"/>
      <c r="C959" s="280"/>
      <c r="D959" s="280"/>
      <c r="E959" s="280"/>
      <c r="F959" s="280"/>
      <c r="G959" s="280"/>
      <c r="H959" s="280"/>
      <c r="I959" s="280"/>
      <c r="J959" s="280"/>
      <c r="K959" s="280"/>
      <c r="L959" s="280"/>
      <c r="M959" s="280"/>
      <c r="N959" s="280"/>
      <c r="O959" s="280"/>
      <c r="P959" s="280"/>
      <c r="Q959" s="280"/>
      <c r="R959" s="280"/>
      <c r="S959" s="280"/>
      <c r="T959" s="280"/>
      <c r="U959" s="280"/>
      <c r="V959" s="280"/>
      <c r="W959" s="280"/>
      <c r="X959" s="280"/>
      <c r="Y959" s="280"/>
    </row>
    <row r="960" spans="1:25" ht="19.5" customHeight="1" x14ac:dyDescent="0.25">
      <c r="A960" s="280"/>
      <c r="B960" s="281"/>
      <c r="C960" s="280"/>
      <c r="D960" s="280"/>
      <c r="E960" s="280"/>
      <c r="F960" s="280"/>
      <c r="G960" s="280"/>
      <c r="H960" s="280"/>
      <c r="I960" s="280"/>
      <c r="J960" s="280"/>
      <c r="K960" s="280"/>
      <c r="L960" s="280"/>
      <c r="M960" s="280"/>
      <c r="N960" s="280"/>
      <c r="O960" s="280"/>
      <c r="P960" s="280"/>
      <c r="Q960" s="280"/>
      <c r="R960" s="280"/>
      <c r="S960" s="280"/>
      <c r="T960" s="280"/>
      <c r="U960" s="280"/>
      <c r="V960" s="280"/>
      <c r="W960" s="280"/>
      <c r="X960" s="280"/>
      <c r="Y960" s="280"/>
    </row>
    <row r="961" spans="1:25" ht="19.5" customHeight="1" x14ac:dyDescent="0.25">
      <c r="A961" s="280"/>
      <c r="B961" s="281"/>
      <c r="C961" s="280"/>
      <c r="D961" s="280"/>
      <c r="E961" s="280"/>
      <c r="F961" s="280"/>
      <c r="G961" s="280"/>
      <c r="H961" s="280"/>
      <c r="I961" s="280"/>
      <c r="J961" s="280"/>
      <c r="K961" s="280"/>
      <c r="L961" s="280"/>
      <c r="M961" s="280"/>
      <c r="N961" s="280"/>
      <c r="O961" s="280"/>
      <c r="P961" s="280"/>
      <c r="Q961" s="280"/>
      <c r="R961" s="280"/>
      <c r="S961" s="280"/>
      <c r="T961" s="280"/>
      <c r="U961" s="280"/>
      <c r="V961" s="280"/>
      <c r="W961" s="280"/>
      <c r="X961" s="280"/>
      <c r="Y961" s="280"/>
    </row>
    <row r="962" spans="1:25" ht="19.5" customHeight="1" x14ac:dyDescent="0.25">
      <c r="A962" s="280"/>
      <c r="B962" s="281"/>
      <c r="C962" s="280"/>
      <c r="D962" s="280"/>
      <c r="E962" s="280"/>
      <c r="F962" s="280"/>
      <c r="G962" s="280"/>
      <c r="H962" s="280"/>
      <c r="I962" s="280"/>
      <c r="J962" s="280"/>
      <c r="K962" s="280"/>
      <c r="L962" s="280"/>
      <c r="M962" s="280"/>
      <c r="N962" s="280"/>
      <c r="O962" s="280"/>
      <c r="P962" s="280"/>
      <c r="Q962" s="280"/>
      <c r="R962" s="280"/>
      <c r="S962" s="280"/>
      <c r="T962" s="280"/>
      <c r="U962" s="280"/>
      <c r="V962" s="280"/>
      <c r="W962" s="280"/>
      <c r="X962" s="280"/>
      <c r="Y962" s="280"/>
    </row>
    <row r="963" spans="1:25" ht="19.5" customHeight="1" x14ac:dyDescent="0.25">
      <c r="A963" s="280"/>
      <c r="B963" s="281"/>
      <c r="C963" s="280"/>
      <c r="D963" s="280"/>
      <c r="E963" s="280"/>
      <c r="F963" s="280"/>
      <c r="G963" s="280"/>
      <c r="H963" s="280"/>
      <c r="I963" s="280"/>
      <c r="J963" s="280"/>
      <c r="K963" s="280"/>
      <c r="L963" s="280"/>
      <c r="M963" s="280"/>
      <c r="N963" s="280"/>
      <c r="O963" s="280"/>
      <c r="P963" s="280"/>
      <c r="Q963" s="280"/>
      <c r="R963" s="280"/>
      <c r="S963" s="280"/>
      <c r="T963" s="280"/>
      <c r="U963" s="280"/>
      <c r="V963" s="280"/>
      <c r="W963" s="280"/>
      <c r="X963" s="280"/>
      <c r="Y963" s="280"/>
    </row>
    <row r="964" spans="1:25" ht="19.5" customHeight="1" x14ac:dyDescent="0.25">
      <c r="A964" s="280"/>
      <c r="B964" s="281"/>
      <c r="C964" s="280"/>
      <c r="D964" s="280"/>
      <c r="E964" s="280"/>
      <c r="F964" s="280"/>
      <c r="G964" s="280"/>
      <c r="H964" s="280"/>
      <c r="I964" s="280"/>
      <c r="J964" s="280"/>
      <c r="K964" s="280"/>
      <c r="L964" s="280"/>
      <c r="M964" s="280"/>
      <c r="N964" s="280"/>
      <c r="O964" s="280"/>
      <c r="P964" s="280"/>
      <c r="Q964" s="280"/>
      <c r="R964" s="280"/>
      <c r="S964" s="280"/>
      <c r="T964" s="280"/>
      <c r="U964" s="280"/>
      <c r="V964" s="280"/>
      <c r="W964" s="280"/>
      <c r="X964" s="280"/>
      <c r="Y964" s="280"/>
    </row>
    <row r="965" spans="1:25" ht="19.5" customHeight="1" x14ac:dyDescent="0.25">
      <c r="A965" s="280"/>
      <c r="B965" s="281"/>
      <c r="C965" s="280"/>
      <c r="D965" s="280"/>
      <c r="E965" s="280"/>
      <c r="F965" s="280"/>
      <c r="G965" s="280"/>
      <c r="H965" s="280"/>
      <c r="I965" s="280"/>
      <c r="J965" s="280"/>
      <c r="K965" s="280"/>
      <c r="L965" s="280"/>
      <c r="M965" s="280"/>
      <c r="N965" s="280"/>
      <c r="O965" s="280"/>
      <c r="P965" s="280"/>
      <c r="Q965" s="280"/>
      <c r="R965" s="280"/>
      <c r="S965" s="280"/>
      <c r="T965" s="280"/>
      <c r="U965" s="280"/>
      <c r="V965" s="280"/>
      <c r="W965" s="280"/>
      <c r="X965" s="280"/>
      <c r="Y965" s="280"/>
    </row>
    <row r="966" spans="1:25" ht="19.5" customHeight="1" x14ac:dyDescent="0.25">
      <c r="A966" s="280"/>
      <c r="B966" s="281"/>
      <c r="C966" s="280"/>
      <c r="D966" s="280"/>
      <c r="E966" s="280"/>
      <c r="F966" s="280"/>
      <c r="G966" s="280"/>
      <c r="H966" s="280"/>
      <c r="I966" s="280"/>
      <c r="J966" s="280"/>
      <c r="K966" s="280"/>
      <c r="L966" s="280"/>
      <c r="M966" s="280"/>
      <c r="N966" s="280"/>
      <c r="O966" s="280"/>
      <c r="P966" s="280"/>
      <c r="Q966" s="280"/>
      <c r="R966" s="280"/>
      <c r="S966" s="280"/>
      <c r="T966" s="280"/>
      <c r="U966" s="280"/>
      <c r="V966" s="280"/>
      <c r="W966" s="280"/>
      <c r="X966" s="280"/>
      <c r="Y966" s="280"/>
    </row>
    <row r="967" spans="1:25" ht="19.5" customHeight="1" x14ac:dyDescent="0.25">
      <c r="A967" s="280"/>
      <c r="B967" s="281"/>
      <c r="C967" s="280"/>
      <c r="D967" s="280"/>
      <c r="E967" s="280"/>
      <c r="F967" s="280"/>
      <c r="G967" s="280"/>
      <c r="H967" s="280"/>
      <c r="I967" s="280"/>
      <c r="J967" s="280"/>
      <c r="K967" s="280"/>
      <c r="L967" s="280"/>
      <c r="M967" s="280"/>
      <c r="N967" s="280"/>
      <c r="O967" s="280"/>
      <c r="P967" s="280"/>
      <c r="Q967" s="280"/>
      <c r="R967" s="280"/>
      <c r="S967" s="280"/>
      <c r="T967" s="280"/>
      <c r="U967" s="280"/>
      <c r="V967" s="280"/>
      <c r="W967" s="280"/>
      <c r="X967" s="280"/>
      <c r="Y967" s="280"/>
    </row>
    <row r="968" spans="1:25" ht="19.5" customHeight="1" x14ac:dyDescent="0.25">
      <c r="A968" s="280"/>
      <c r="B968" s="281"/>
      <c r="C968" s="280"/>
      <c r="D968" s="280"/>
      <c r="E968" s="280"/>
      <c r="F968" s="280"/>
      <c r="G968" s="280"/>
      <c r="H968" s="280"/>
      <c r="I968" s="280"/>
      <c r="J968" s="280"/>
      <c r="K968" s="280"/>
      <c r="L968" s="280"/>
      <c r="M968" s="280"/>
      <c r="N968" s="280"/>
      <c r="O968" s="280"/>
      <c r="P968" s="280"/>
      <c r="Q968" s="280"/>
      <c r="R968" s="280"/>
      <c r="S968" s="280"/>
      <c r="T968" s="280"/>
      <c r="U968" s="280"/>
      <c r="V968" s="280"/>
      <c r="W968" s="280"/>
      <c r="X968" s="280"/>
      <c r="Y968" s="280"/>
    </row>
    <row r="969" spans="1:25" ht="19.5" customHeight="1" x14ac:dyDescent="0.25">
      <c r="A969" s="280"/>
      <c r="B969" s="281"/>
      <c r="C969" s="280"/>
      <c r="D969" s="280"/>
      <c r="E969" s="280"/>
      <c r="F969" s="280"/>
      <c r="G969" s="280"/>
      <c r="H969" s="280"/>
      <c r="I969" s="280"/>
      <c r="J969" s="280"/>
      <c r="K969" s="280"/>
      <c r="L969" s="280"/>
      <c r="M969" s="280"/>
      <c r="N969" s="280"/>
      <c r="O969" s="280"/>
      <c r="P969" s="280"/>
      <c r="Q969" s="280"/>
      <c r="R969" s="280"/>
      <c r="S969" s="280"/>
      <c r="T969" s="280"/>
      <c r="U969" s="280"/>
      <c r="V969" s="280"/>
      <c r="W969" s="280"/>
      <c r="X969" s="280"/>
      <c r="Y969" s="280"/>
    </row>
    <row r="970" spans="1:25" ht="19.5" customHeight="1" x14ac:dyDescent="0.25">
      <c r="A970" s="280"/>
      <c r="B970" s="281"/>
      <c r="C970" s="280"/>
      <c r="D970" s="280"/>
      <c r="E970" s="280"/>
      <c r="F970" s="280"/>
      <c r="G970" s="280"/>
      <c r="H970" s="280"/>
      <c r="I970" s="280"/>
      <c r="J970" s="280"/>
      <c r="K970" s="280"/>
      <c r="L970" s="280"/>
      <c r="M970" s="280"/>
      <c r="N970" s="280"/>
      <c r="O970" s="280"/>
      <c r="P970" s="280"/>
      <c r="Q970" s="280"/>
      <c r="R970" s="280"/>
      <c r="S970" s="280"/>
      <c r="T970" s="280"/>
      <c r="U970" s="280"/>
      <c r="V970" s="280"/>
      <c r="W970" s="280"/>
      <c r="X970" s="280"/>
      <c r="Y970" s="280"/>
    </row>
    <row r="971" spans="1:25" ht="19.5" customHeight="1" x14ac:dyDescent="0.25">
      <c r="A971" s="280"/>
      <c r="B971" s="281"/>
      <c r="C971" s="280"/>
      <c r="D971" s="280"/>
      <c r="E971" s="280"/>
      <c r="F971" s="280"/>
      <c r="G971" s="280"/>
      <c r="H971" s="280"/>
      <c r="I971" s="280"/>
      <c r="J971" s="280"/>
      <c r="K971" s="280"/>
      <c r="L971" s="280"/>
      <c r="M971" s="280"/>
      <c r="N971" s="280"/>
      <c r="O971" s="280"/>
      <c r="P971" s="280"/>
      <c r="Q971" s="280"/>
      <c r="R971" s="280"/>
      <c r="S971" s="280"/>
      <c r="T971" s="280"/>
      <c r="U971" s="280"/>
      <c r="V971" s="280"/>
      <c r="W971" s="280"/>
      <c r="X971" s="280"/>
      <c r="Y971" s="280"/>
    </row>
    <row r="972" spans="1:25" ht="19.5" customHeight="1" x14ac:dyDescent="0.25">
      <c r="A972" s="280"/>
      <c r="B972" s="281"/>
      <c r="C972" s="280"/>
      <c r="D972" s="280"/>
      <c r="E972" s="280"/>
      <c r="F972" s="280"/>
      <c r="G972" s="280"/>
      <c r="H972" s="280"/>
      <c r="I972" s="280"/>
      <c r="J972" s="280"/>
      <c r="K972" s="280"/>
      <c r="L972" s="280"/>
      <c r="M972" s="280"/>
      <c r="N972" s="280"/>
      <c r="O972" s="280"/>
      <c r="P972" s="280"/>
      <c r="Q972" s="280"/>
      <c r="R972" s="280"/>
      <c r="S972" s="280"/>
      <c r="T972" s="280"/>
      <c r="U972" s="280"/>
      <c r="V972" s="280"/>
      <c r="W972" s="280"/>
      <c r="X972" s="280"/>
      <c r="Y972" s="280"/>
    </row>
    <row r="973" spans="1:25" ht="19.5" customHeight="1" x14ac:dyDescent="0.25">
      <c r="A973" s="280"/>
      <c r="B973" s="281"/>
      <c r="C973" s="280"/>
      <c r="D973" s="280"/>
      <c r="E973" s="280"/>
      <c r="F973" s="280"/>
      <c r="G973" s="280"/>
      <c r="H973" s="280"/>
      <c r="I973" s="280"/>
      <c r="J973" s="280"/>
      <c r="K973" s="280"/>
      <c r="L973" s="280"/>
      <c r="M973" s="280"/>
      <c r="N973" s="280"/>
      <c r="O973" s="280"/>
      <c r="P973" s="280"/>
      <c r="Q973" s="280"/>
      <c r="R973" s="280"/>
      <c r="S973" s="280"/>
      <c r="T973" s="280"/>
      <c r="U973" s="280"/>
      <c r="V973" s="280"/>
      <c r="W973" s="280"/>
      <c r="X973" s="280"/>
      <c r="Y973" s="280"/>
    </row>
    <row r="974" spans="1:25" ht="19.5" customHeight="1" x14ac:dyDescent="0.25">
      <c r="A974" s="280"/>
      <c r="B974" s="281"/>
      <c r="C974" s="280"/>
      <c r="D974" s="280"/>
      <c r="E974" s="280"/>
      <c r="F974" s="280"/>
      <c r="G974" s="280"/>
      <c r="H974" s="280"/>
      <c r="I974" s="280"/>
      <c r="J974" s="280"/>
      <c r="K974" s="280"/>
      <c r="L974" s="280"/>
      <c r="M974" s="280"/>
      <c r="N974" s="280"/>
      <c r="O974" s="280"/>
      <c r="P974" s="280"/>
      <c r="Q974" s="280"/>
      <c r="R974" s="280"/>
      <c r="S974" s="280"/>
      <c r="T974" s="280"/>
      <c r="U974" s="280"/>
      <c r="V974" s="280"/>
      <c r="W974" s="280"/>
      <c r="X974" s="280"/>
      <c r="Y974" s="280"/>
    </row>
    <row r="975" spans="1:25" ht="19.5" customHeight="1" x14ac:dyDescent="0.25">
      <c r="A975" s="280"/>
      <c r="B975" s="281"/>
      <c r="C975" s="280"/>
      <c r="D975" s="280"/>
      <c r="E975" s="280"/>
      <c r="F975" s="280"/>
      <c r="G975" s="280"/>
      <c r="H975" s="280"/>
      <c r="I975" s="280"/>
      <c r="J975" s="280"/>
      <c r="K975" s="280"/>
      <c r="L975" s="280"/>
      <c r="M975" s="280"/>
      <c r="N975" s="280"/>
      <c r="O975" s="280"/>
      <c r="P975" s="280"/>
      <c r="Q975" s="280"/>
      <c r="R975" s="280"/>
      <c r="S975" s="280"/>
      <c r="T975" s="280"/>
      <c r="U975" s="280"/>
      <c r="V975" s="280"/>
      <c r="W975" s="280"/>
      <c r="X975" s="280"/>
      <c r="Y975" s="280"/>
    </row>
    <row r="976" spans="1:25" ht="19.5" customHeight="1" x14ac:dyDescent="0.25">
      <c r="A976" s="280"/>
      <c r="B976" s="281"/>
      <c r="C976" s="280"/>
      <c r="D976" s="280"/>
      <c r="E976" s="280"/>
      <c r="F976" s="280"/>
      <c r="G976" s="280"/>
      <c r="H976" s="280"/>
      <c r="I976" s="280"/>
      <c r="J976" s="280"/>
      <c r="K976" s="280"/>
      <c r="L976" s="280"/>
      <c r="M976" s="280"/>
      <c r="N976" s="280"/>
      <c r="O976" s="280"/>
      <c r="P976" s="280"/>
      <c r="Q976" s="280"/>
      <c r="R976" s="280"/>
      <c r="S976" s="280"/>
      <c r="T976" s="280"/>
      <c r="U976" s="280"/>
      <c r="V976" s="280"/>
      <c r="W976" s="280"/>
      <c r="X976" s="280"/>
      <c r="Y976" s="280"/>
    </row>
    <row r="977" spans="1:25" ht="19.5" customHeight="1" x14ac:dyDescent="0.25">
      <c r="A977" s="280"/>
      <c r="B977" s="281"/>
      <c r="C977" s="280"/>
      <c r="D977" s="280"/>
      <c r="E977" s="280"/>
      <c r="F977" s="280"/>
      <c r="G977" s="280"/>
      <c r="H977" s="280"/>
      <c r="I977" s="280"/>
      <c r="J977" s="280"/>
      <c r="K977" s="280"/>
      <c r="L977" s="280"/>
      <c r="M977" s="280"/>
      <c r="N977" s="280"/>
      <c r="O977" s="280"/>
      <c r="P977" s="280"/>
      <c r="Q977" s="280"/>
      <c r="R977" s="280"/>
      <c r="S977" s="280"/>
      <c r="T977" s="280"/>
      <c r="U977" s="280"/>
      <c r="V977" s="280"/>
      <c r="W977" s="280"/>
      <c r="X977" s="280"/>
      <c r="Y977" s="280"/>
    </row>
    <row r="978" spans="1:25" ht="19.5" customHeight="1" x14ac:dyDescent="0.25">
      <c r="A978" s="280"/>
      <c r="B978" s="281"/>
      <c r="C978" s="280"/>
      <c r="D978" s="280"/>
      <c r="E978" s="280"/>
      <c r="F978" s="280"/>
      <c r="G978" s="280"/>
      <c r="H978" s="280"/>
      <c r="I978" s="280"/>
      <c r="J978" s="280"/>
      <c r="K978" s="280"/>
      <c r="L978" s="280"/>
      <c r="M978" s="280"/>
      <c r="N978" s="280"/>
      <c r="O978" s="280"/>
      <c r="P978" s="280"/>
      <c r="Q978" s="280"/>
      <c r="R978" s="280"/>
      <c r="S978" s="280"/>
      <c r="T978" s="280"/>
      <c r="U978" s="280"/>
      <c r="V978" s="280"/>
      <c r="W978" s="280"/>
      <c r="X978" s="280"/>
      <c r="Y978" s="280"/>
    </row>
    <row r="979" spans="1:25" ht="19.5" customHeight="1" x14ac:dyDescent="0.25">
      <c r="A979" s="280"/>
      <c r="B979" s="281"/>
      <c r="C979" s="280"/>
      <c r="D979" s="280"/>
      <c r="E979" s="280"/>
      <c r="F979" s="280"/>
      <c r="G979" s="280"/>
      <c r="H979" s="280"/>
      <c r="I979" s="280"/>
      <c r="J979" s="280"/>
      <c r="K979" s="280"/>
      <c r="L979" s="280"/>
      <c r="M979" s="280"/>
      <c r="N979" s="280"/>
      <c r="O979" s="280"/>
      <c r="P979" s="280"/>
      <c r="Q979" s="280"/>
      <c r="R979" s="280"/>
      <c r="S979" s="280"/>
      <c r="T979" s="280"/>
      <c r="U979" s="280"/>
      <c r="V979" s="280"/>
      <c r="W979" s="280"/>
      <c r="X979" s="280"/>
      <c r="Y979" s="280"/>
    </row>
    <row r="980" spans="1:25" ht="19.5" customHeight="1" x14ac:dyDescent="0.25">
      <c r="A980" s="280"/>
      <c r="B980" s="281"/>
      <c r="C980" s="280"/>
      <c r="D980" s="280"/>
      <c r="E980" s="280"/>
      <c r="F980" s="280"/>
      <c r="G980" s="280"/>
      <c r="H980" s="280"/>
      <c r="I980" s="280"/>
      <c r="J980" s="280"/>
      <c r="K980" s="280"/>
      <c r="L980" s="280"/>
      <c r="M980" s="280"/>
      <c r="N980" s="280"/>
      <c r="O980" s="280"/>
      <c r="P980" s="280"/>
      <c r="Q980" s="280"/>
      <c r="R980" s="280"/>
      <c r="S980" s="280"/>
      <c r="T980" s="280"/>
      <c r="U980" s="280"/>
      <c r="V980" s="280"/>
      <c r="W980" s="280"/>
      <c r="X980" s="280"/>
      <c r="Y980" s="280"/>
    </row>
    <row r="981" spans="1:25" ht="19.5" customHeight="1" x14ac:dyDescent="0.25">
      <c r="A981" s="280"/>
      <c r="B981" s="281"/>
      <c r="C981" s="280"/>
      <c r="D981" s="280"/>
      <c r="E981" s="280"/>
      <c r="F981" s="280"/>
      <c r="G981" s="280"/>
      <c r="H981" s="280"/>
      <c r="I981" s="280"/>
      <c r="J981" s="280"/>
      <c r="K981" s="280"/>
      <c r="L981" s="280"/>
      <c r="M981" s="280"/>
      <c r="N981" s="280"/>
      <c r="O981" s="280"/>
      <c r="P981" s="280"/>
      <c r="Q981" s="280"/>
      <c r="R981" s="280"/>
      <c r="S981" s="280"/>
      <c r="T981" s="280"/>
      <c r="U981" s="280"/>
      <c r="V981" s="280"/>
      <c r="W981" s="280"/>
      <c r="X981" s="280"/>
      <c r="Y981" s="280"/>
    </row>
    <row r="982" spans="1:25" ht="19.5" customHeight="1" x14ac:dyDescent="0.25">
      <c r="A982" s="280"/>
      <c r="B982" s="281"/>
      <c r="C982" s="280"/>
      <c r="D982" s="280"/>
      <c r="E982" s="280"/>
      <c r="F982" s="280"/>
      <c r="G982" s="280"/>
      <c r="H982" s="280"/>
      <c r="I982" s="280"/>
      <c r="J982" s="280"/>
      <c r="K982" s="280"/>
      <c r="L982" s="280"/>
      <c r="M982" s="280"/>
      <c r="N982" s="280"/>
      <c r="O982" s="280"/>
      <c r="P982" s="280"/>
      <c r="Q982" s="280"/>
      <c r="R982" s="280"/>
      <c r="S982" s="280"/>
      <c r="T982" s="280"/>
      <c r="U982" s="280"/>
      <c r="V982" s="280"/>
      <c r="W982" s="280"/>
      <c r="X982" s="280"/>
      <c r="Y982" s="280"/>
    </row>
    <row r="983" spans="1:25" ht="19.5" customHeight="1" x14ac:dyDescent="0.25">
      <c r="A983" s="280"/>
      <c r="B983" s="281"/>
      <c r="C983" s="280"/>
      <c r="D983" s="280"/>
      <c r="E983" s="280"/>
      <c r="F983" s="280"/>
      <c r="G983" s="280"/>
      <c r="H983" s="280"/>
      <c r="I983" s="280"/>
      <c r="J983" s="280"/>
      <c r="K983" s="280"/>
      <c r="L983" s="280"/>
      <c r="M983" s="280"/>
      <c r="N983" s="280"/>
      <c r="O983" s="280"/>
      <c r="P983" s="280"/>
      <c r="Q983" s="280"/>
      <c r="R983" s="280"/>
      <c r="S983" s="280"/>
      <c r="T983" s="280"/>
      <c r="U983" s="280"/>
      <c r="V983" s="280"/>
      <c r="W983" s="280"/>
      <c r="X983" s="280"/>
      <c r="Y983" s="280"/>
    </row>
    <row r="984" spans="1:25" ht="19.5" customHeight="1" x14ac:dyDescent="0.25">
      <c r="A984" s="280"/>
      <c r="B984" s="281"/>
      <c r="C984" s="280"/>
      <c r="D984" s="280"/>
      <c r="E984" s="280"/>
      <c r="F984" s="280"/>
      <c r="G984" s="280"/>
      <c r="H984" s="280"/>
      <c r="I984" s="280"/>
      <c r="J984" s="280"/>
      <c r="K984" s="280"/>
      <c r="L984" s="280"/>
      <c r="M984" s="280"/>
      <c r="N984" s="280"/>
      <c r="O984" s="280"/>
      <c r="P984" s="280"/>
      <c r="Q984" s="280"/>
      <c r="R984" s="280"/>
      <c r="S984" s="280"/>
      <c r="T984" s="280"/>
      <c r="U984" s="280"/>
      <c r="V984" s="280"/>
      <c r="W984" s="280"/>
      <c r="X984" s="280"/>
      <c r="Y984" s="280"/>
    </row>
    <row r="985" spans="1:25" ht="19.5" customHeight="1" x14ac:dyDescent="0.25">
      <c r="A985" s="280"/>
      <c r="B985" s="281"/>
      <c r="C985" s="280"/>
      <c r="D985" s="280"/>
      <c r="E985" s="280"/>
      <c r="F985" s="280"/>
      <c r="G985" s="280"/>
      <c r="H985" s="280"/>
      <c r="I985" s="280"/>
      <c r="J985" s="280"/>
      <c r="K985" s="280"/>
      <c r="L985" s="280"/>
      <c r="M985" s="280"/>
      <c r="N985" s="280"/>
      <c r="O985" s="280"/>
      <c r="P985" s="280"/>
      <c r="Q985" s="280"/>
      <c r="R985" s="280"/>
      <c r="S985" s="280"/>
      <c r="T985" s="280"/>
      <c r="U985" s="280"/>
      <c r="V985" s="280"/>
      <c r="W985" s="280"/>
      <c r="X985" s="280"/>
      <c r="Y985" s="280"/>
    </row>
    <row r="986" spans="1:25" ht="19.5" customHeight="1" x14ac:dyDescent="0.25">
      <c r="A986" s="280"/>
      <c r="B986" s="281"/>
      <c r="C986" s="280"/>
      <c r="D986" s="280"/>
      <c r="E986" s="280"/>
      <c r="F986" s="280"/>
      <c r="G986" s="280"/>
      <c r="H986" s="280"/>
      <c r="I986" s="280"/>
      <c r="J986" s="280"/>
      <c r="K986" s="280"/>
      <c r="L986" s="280"/>
      <c r="M986" s="280"/>
      <c r="N986" s="280"/>
      <c r="O986" s="280"/>
      <c r="P986" s="280"/>
      <c r="Q986" s="280"/>
      <c r="R986" s="280"/>
      <c r="S986" s="280"/>
      <c r="T986" s="280"/>
      <c r="U986" s="280"/>
      <c r="V986" s="280"/>
      <c r="W986" s="280"/>
      <c r="X986" s="280"/>
      <c r="Y986" s="280"/>
    </row>
    <row r="987" spans="1:25" ht="19.5" customHeight="1" x14ac:dyDescent="0.25">
      <c r="A987" s="280"/>
      <c r="B987" s="281"/>
      <c r="C987" s="280"/>
      <c r="D987" s="280"/>
      <c r="E987" s="280"/>
      <c r="F987" s="280"/>
      <c r="G987" s="280"/>
      <c r="H987" s="280"/>
      <c r="I987" s="280"/>
      <c r="J987" s="280"/>
      <c r="K987" s="280"/>
      <c r="L987" s="280"/>
      <c r="M987" s="280"/>
      <c r="N987" s="280"/>
      <c r="O987" s="280"/>
      <c r="P987" s="280"/>
      <c r="Q987" s="280"/>
      <c r="R987" s="280"/>
      <c r="S987" s="280"/>
      <c r="T987" s="280"/>
      <c r="U987" s="280"/>
      <c r="V987" s="280"/>
      <c r="W987" s="280"/>
      <c r="X987" s="280"/>
      <c r="Y987" s="280"/>
    </row>
    <row r="988" spans="1:25" ht="19.5" customHeight="1" x14ac:dyDescent="0.25">
      <c r="A988" s="280"/>
      <c r="B988" s="281"/>
      <c r="C988" s="280"/>
      <c r="D988" s="280"/>
      <c r="E988" s="280"/>
      <c r="F988" s="280"/>
      <c r="G988" s="280"/>
      <c r="H988" s="280"/>
      <c r="I988" s="280"/>
      <c r="J988" s="280"/>
      <c r="K988" s="280"/>
      <c r="L988" s="280"/>
      <c r="M988" s="280"/>
      <c r="N988" s="280"/>
      <c r="O988" s="280"/>
      <c r="P988" s="280"/>
      <c r="Q988" s="280"/>
      <c r="R988" s="280"/>
      <c r="S988" s="280"/>
      <c r="T988" s="280"/>
      <c r="U988" s="280"/>
      <c r="V988" s="280"/>
      <c r="W988" s="280"/>
      <c r="X988" s="280"/>
      <c r="Y988" s="280"/>
    </row>
    <row r="989" spans="1:25" ht="19.5" customHeight="1" x14ac:dyDescent="0.25">
      <c r="A989" s="280"/>
      <c r="B989" s="281"/>
      <c r="C989" s="280"/>
      <c r="D989" s="280"/>
      <c r="E989" s="280"/>
      <c r="F989" s="280"/>
      <c r="G989" s="280"/>
      <c r="H989" s="280"/>
      <c r="I989" s="280"/>
      <c r="J989" s="280"/>
      <c r="K989" s="280"/>
      <c r="L989" s="280"/>
      <c r="M989" s="280"/>
      <c r="N989" s="280"/>
      <c r="O989" s="280"/>
      <c r="P989" s="280"/>
      <c r="Q989" s="280"/>
      <c r="R989" s="280"/>
      <c r="S989" s="280"/>
      <c r="T989" s="280"/>
      <c r="U989" s="280"/>
      <c r="V989" s="280"/>
      <c r="W989" s="280"/>
      <c r="X989" s="280"/>
      <c r="Y989" s="280"/>
    </row>
    <row r="990" spans="1:25" ht="19.5" customHeight="1" x14ac:dyDescent="0.25">
      <c r="A990" s="280"/>
      <c r="B990" s="281"/>
      <c r="C990" s="280"/>
      <c r="D990" s="280"/>
      <c r="E990" s="280"/>
      <c r="F990" s="280"/>
      <c r="G990" s="280"/>
      <c r="H990" s="280"/>
      <c r="I990" s="280"/>
      <c r="J990" s="280"/>
      <c r="K990" s="280"/>
      <c r="L990" s="280"/>
      <c r="M990" s="280"/>
      <c r="N990" s="280"/>
      <c r="O990" s="280"/>
      <c r="P990" s="280"/>
      <c r="Q990" s="280"/>
      <c r="R990" s="280"/>
      <c r="S990" s="280"/>
      <c r="T990" s="280"/>
      <c r="U990" s="280"/>
      <c r="V990" s="280"/>
      <c r="W990" s="280"/>
      <c r="X990" s="280"/>
      <c r="Y990" s="280"/>
    </row>
    <row r="991" spans="1:25" ht="19.5" customHeight="1" x14ac:dyDescent="0.25">
      <c r="A991" s="280"/>
      <c r="B991" s="281"/>
      <c r="C991" s="280"/>
      <c r="D991" s="280"/>
      <c r="E991" s="280"/>
      <c r="F991" s="280"/>
      <c r="G991" s="280"/>
      <c r="H991" s="280"/>
      <c r="I991" s="280"/>
      <c r="J991" s="280"/>
      <c r="K991" s="280"/>
      <c r="L991" s="280"/>
      <c r="M991" s="280"/>
      <c r="N991" s="280"/>
      <c r="O991" s="280"/>
      <c r="P991" s="280"/>
      <c r="Q991" s="280"/>
      <c r="R991" s="280"/>
      <c r="S991" s="280"/>
      <c r="T991" s="280"/>
      <c r="U991" s="280"/>
      <c r="V991" s="280"/>
      <c r="W991" s="280"/>
      <c r="X991" s="280"/>
      <c r="Y991" s="280"/>
    </row>
    <row r="992" spans="1:25" ht="19.5" customHeight="1" x14ac:dyDescent="0.25">
      <c r="A992" s="280"/>
      <c r="B992" s="281"/>
      <c r="C992" s="280"/>
      <c r="D992" s="280"/>
      <c r="E992" s="280"/>
      <c r="F992" s="280"/>
      <c r="G992" s="280"/>
      <c r="H992" s="280"/>
      <c r="I992" s="280"/>
      <c r="J992" s="280"/>
      <c r="K992" s="280"/>
      <c r="L992" s="280"/>
      <c r="M992" s="280"/>
      <c r="N992" s="280"/>
      <c r="O992" s="280"/>
      <c r="P992" s="280"/>
      <c r="Q992" s="280"/>
      <c r="R992" s="280"/>
      <c r="S992" s="280"/>
      <c r="T992" s="280"/>
      <c r="U992" s="280"/>
      <c r="V992" s="280"/>
      <c r="W992" s="280"/>
      <c r="X992" s="280"/>
      <c r="Y992" s="280"/>
    </row>
    <row r="993" spans="1:25" ht="19.5" customHeight="1" x14ac:dyDescent="0.25">
      <c r="A993" s="280"/>
      <c r="B993" s="281"/>
      <c r="C993" s="280"/>
      <c r="D993" s="280"/>
      <c r="E993" s="280"/>
      <c r="F993" s="280"/>
      <c r="G993" s="280"/>
      <c r="H993" s="280"/>
      <c r="I993" s="280"/>
      <c r="J993" s="280"/>
      <c r="K993" s="280"/>
      <c r="L993" s="280"/>
      <c r="M993" s="280"/>
      <c r="N993" s="280"/>
      <c r="O993" s="280"/>
      <c r="P993" s="280"/>
      <c r="Q993" s="280"/>
      <c r="R993" s="280"/>
      <c r="S993" s="280"/>
      <c r="T993" s="280"/>
      <c r="U993" s="280"/>
      <c r="V993" s="280"/>
      <c r="W993" s="280"/>
      <c r="X993" s="280"/>
      <c r="Y993" s="280"/>
    </row>
    <row r="994" spans="1:25" ht="19.5" customHeight="1" x14ac:dyDescent="0.25">
      <c r="A994" s="280"/>
      <c r="B994" s="281"/>
      <c r="C994" s="280"/>
      <c r="D994" s="280"/>
      <c r="E994" s="280"/>
      <c r="F994" s="280"/>
      <c r="G994" s="280"/>
      <c r="H994" s="280"/>
      <c r="I994" s="280"/>
      <c r="J994" s="280"/>
      <c r="K994" s="280"/>
      <c r="L994" s="280"/>
      <c r="M994" s="280"/>
      <c r="N994" s="280"/>
      <c r="O994" s="280"/>
      <c r="P994" s="280"/>
      <c r="Q994" s="280"/>
      <c r="R994" s="280"/>
      <c r="S994" s="280"/>
      <c r="T994" s="280"/>
      <c r="U994" s="280"/>
      <c r="V994" s="280"/>
      <c r="W994" s="280"/>
      <c r="X994" s="280"/>
      <c r="Y994" s="280"/>
    </row>
    <row r="995" spans="1:25" ht="19.5" customHeight="1" x14ac:dyDescent="0.25">
      <c r="A995" s="280"/>
      <c r="B995" s="281"/>
      <c r="C995" s="280"/>
      <c r="D995" s="280"/>
      <c r="E995" s="280"/>
      <c r="F995" s="280"/>
      <c r="G995" s="280"/>
      <c r="H995" s="280"/>
      <c r="I995" s="280"/>
      <c r="J995" s="280"/>
      <c r="K995" s="280"/>
      <c r="L995" s="280"/>
      <c r="M995" s="280"/>
      <c r="N995" s="280"/>
      <c r="O995" s="280"/>
      <c r="P995" s="280"/>
      <c r="Q995" s="280"/>
      <c r="R995" s="280"/>
      <c r="S995" s="280"/>
      <c r="T995" s="280"/>
      <c r="U995" s="280"/>
      <c r="V995" s="280"/>
      <c r="W995" s="280"/>
      <c r="X995" s="280"/>
      <c r="Y995" s="280"/>
    </row>
    <row r="996" spans="1:25" ht="19.5" customHeight="1" x14ac:dyDescent="0.25">
      <c r="A996" s="280"/>
      <c r="B996" s="281"/>
      <c r="C996" s="280"/>
      <c r="D996" s="280"/>
      <c r="E996" s="280"/>
      <c r="F996" s="280"/>
      <c r="G996" s="280"/>
      <c r="H996" s="280"/>
      <c r="I996" s="280"/>
      <c r="J996" s="280"/>
      <c r="K996" s="280"/>
      <c r="L996" s="280"/>
      <c r="M996" s="280"/>
      <c r="N996" s="280"/>
      <c r="O996" s="280"/>
      <c r="P996" s="280"/>
      <c r="Q996" s="280"/>
      <c r="R996" s="280"/>
      <c r="S996" s="280"/>
      <c r="T996" s="280"/>
      <c r="U996" s="280"/>
      <c r="V996" s="280"/>
      <c r="W996" s="280"/>
      <c r="X996" s="280"/>
      <c r="Y996" s="280"/>
    </row>
    <row r="997" spans="1:25" ht="19.5" customHeight="1" x14ac:dyDescent="0.25">
      <c r="A997" s="280"/>
      <c r="B997" s="281"/>
      <c r="C997" s="280"/>
      <c r="D997" s="280"/>
      <c r="E997" s="280"/>
      <c r="F997" s="280"/>
      <c r="G997" s="280"/>
      <c r="H997" s="280"/>
      <c r="I997" s="280"/>
      <c r="J997" s="280"/>
      <c r="K997" s="280"/>
      <c r="L997" s="280"/>
      <c r="M997" s="280"/>
      <c r="N997" s="280"/>
      <c r="O997" s="280"/>
      <c r="P997" s="280"/>
      <c r="Q997" s="280"/>
      <c r="R997" s="280"/>
      <c r="S997" s="280"/>
      <c r="T997" s="280"/>
      <c r="U997" s="280"/>
      <c r="V997" s="280"/>
      <c r="W997" s="280"/>
      <c r="X997" s="280"/>
      <c r="Y997" s="280"/>
    </row>
    <row r="998" spans="1:25" ht="19.5" customHeight="1" x14ac:dyDescent="0.25">
      <c r="A998" s="280"/>
      <c r="B998" s="281"/>
      <c r="C998" s="280"/>
      <c r="D998" s="280"/>
      <c r="E998" s="280"/>
      <c r="F998" s="280"/>
      <c r="G998" s="280"/>
      <c r="H998" s="280"/>
      <c r="I998" s="280"/>
      <c r="J998" s="280"/>
      <c r="K998" s="280"/>
      <c r="L998" s="280"/>
      <c r="M998" s="280"/>
      <c r="N998" s="280"/>
      <c r="O998" s="280"/>
      <c r="P998" s="280"/>
      <c r="Q998" s="280"/>
      <c r="R998" s="280"/>
      <c r="S998" s="280"/>
      <c r="T998" s="280"/>
      <c r="U998" s="280"/>
      <c r="V998" s="280"/>
      <c r="W998" s="280"/>
      <c r="X998" s="280"/>
      <c r="Y998" s="280"/>
    </row>
    <row r="999" spans="1:25" ht="19.5" customHeight="1" x14ac:dyDescent="0.25">
      <c r="A999" s="280"/>
      <c r="B999" s="281"/>
      <c r="C999" s="280"/>
      <c r="D999" s="280"/>
      <c r="E999" s="280"/>
      <c r="F999" s="280"/>
      <c r="G999" s="280"/>
      <c r="H999" s="280"/>
      <c r="I999" s="280"/>
      <c r="J999" s="280"/>
      <c r="K999" s="280"/>
      <c r="L999" s="280"/>
      <c r="M999" s="280"/>
      <c r="N999" s="280"/>
      <c r="O999" s="280"/>
      <c r="P999" s="280"/>
      <c r="Q999" s="280"/>
      <c r="R999" s="280"/>
      <c r="S999" s="280"/>
      <c r="T999" s="280"/>
      <c r="U999" s="280"/>
      <c r="V999" s="280"/>
      <c r="W999" s="280"/>
      <c r="X999" s="280"/>
      <c r="Y999" s="280"/>
    </row>
  </sheetData>
  <mergeCells count="10">
    <mergeCell ref="A15:B15"/>
    <mergeCell ref="A16:B16"/>
    <mergeCell ref="A17:B17"/>
    <mergeCell ref="A18:C18"/>
    <mergeCell ref="A1:D1"/>
    <mergeCell ref="A2:B2"/>
    <mergeCell ref="A7:B7"/>
    <mergeCell ref="A8:B8"/>
    <mergeCell ref="A10:B10"/>
    <mergeCell ref="A11:B11"/>
  </mergeCells>
  <printOptions horizontalCentered="1"/>
  <pageMargins left="0.98425196850393704" right="0.59055118110236227" top="1.1811023622047245" bottom="0.78740157480314965" header="0" footer="0"/>
  <pageSetup paperSize="9" orientation="portrait" r:id="rId1"/>
  <headerFooter>
    <oddHeader>&amp;C
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21</vt:i4>
      </vt:variant>
    </vt:vector>
  </HeadingPairs>
  <TitlesOfParts>
    <vt:vector size="28" baseType="lpstr">
      <vt:lpstr>ESTUDOS</vt:lpstr>
      <vt:lpstr>12C - Antigo</vt:lpstr>
      <vt:lpstr>Antigo 12G</vt:lpstr>
      <vt:lpstr>14B sem prod.</vt:lpstr>
      <vt:lpstr>CRONOGRAMA</vt:lpstr>
      <vt:lpstr>AUX-Demais Custos</vt:lpstr>
      <vt:lpstr>BDI  (2)</vt:lpstr>
      <vt:lpstr>'12C - Antigo'!ADF</vt:lpstr>
      <vt:lpstr>'14B sem prod.'!ADF</vt:lpstr>
      <vt:lpstr>'Antigo 12G'!ADF</vt:lpstr>
      <vt:lpstr>'BDI  (2)'!Area_de_impressao</vt:lpstr>
      <vt:lpstr>CRONOGRAMA!Area_de_impressao</vt:lpstr>
      <vt:lpstr>ESTUDOS!Area_de_impressao</vt:lpstr>
      <vt:lpstr>'12C - Antigo'!COFINS</vt:lpstr>
      <vt:lpstr>'14B sem prod.'!COFINS</vt:lpstr>
      <vt:lpstr>'Antigo 12G'!COFINS</vt:lpstr>
      <vt:lpstr>'14B sem prod.'!d</vt:lpstr>
      <vt:lpstr>'12C - Antigo'!DF</vt:lpstr>
      <vt:lpstr>'14B sem prod.'!DF</vt:lpstr>
      <vt:lpstr>'Antigo 12G'!DF</vt:lpstr>
      <vt:lpstr>'12C - Antigo'!ISSQN</vt:lpstr>
      <vt:lpstr>'14B sem prod.'!ISSQN</vt:lpstr>
      <vt:lpstr>'Antigo 12G'!ISSQN</vt:lpstr>
      <vt:lpstr>'12C - Antigo'!PIS</vt:lpstr>
      <vt:lpstr>'14B sem prod.'!PIS</vt:lpstr>
      <vt:lpstr>'Antigo 12G'!PIS</vt:lpstr>
      <vt:lpstr>'12C - Antigo'!t</vt:lpstr>
      <vt:lpstr>'Antigo 12G'!t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2022-07-01T20:28:38Z</cp:lastPrinted>
  <dcterms:created xsi:type="dcterms:W3CDTF">1999-10-25T11:30:42Z</dcterms:created>
  <dcterms:modified xsi:type="dcterms:W3CDTF">2022-07-01T20:28:55Z</dcterms:modified>
</cp:coreProperties>
</file>